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A2" i="2"/>
  <c r="B2" i="2"/>
  <c r="C2" i="2"/>
  <c r="D2" i="2"/>
  <c r="E2" i="2"/>
  <c r="F2" i="2"/>
  <c r="G2" i="2"/>
  <c r="H2" i="2"/>
  <c r="A3" i="2"/>
  <c r="B3" i="2"/>
  <c r="C3" i="2"/>
  <c r="D3" i="2"/>
  <c r="E3" i="2"/>
  <c r="F3" i="2"/>
  <c r="G3" i="2"/>
  <c r="H3" i="2"/>
  <c r="A4" i="2"/>
  <c r="B4" i="2"/>
  <c r="C4" i="2"/>
  <c r="D4" i="2"/>
  <c r="E4" i="2"/>
  <c r="F4" i="2"/>
  <c r="G4" i="2"/>
  <c r="H4" i="2"/>
  <c r="A5" i="2"/>
  <c r="B5" i="2"/>
  <c r="C5" i="2"/>
  <c r="D5" i="2"/>
  <c r="E5" i="2"/>
  <c r="F5" i="2"/>
  <c r="G5" i="2"/>
  <c r="H5" i="2"/>
  <c r="A6" i="2"/>
  <c r="B6" i="2"/>
  <c r="C6" i="2"/>
  <c r="D6" i="2"/>
  <c r="E6" i="2"/>
  <c r="F6" i="2"/>
  <c r="G6" i="2"/>
  <c r="H6" i="2"/>
  <c r="A7" i="2"/>
  <c r="B7" i="2"/>
  <c r="C7" i="2"/>
  <c r="D7" i="2"/>
  <c r="E7" i="2"/>
  <c r="F7" i="2"/>
  <c r="G7" i="2"/>
  <c r="H7" i="2"/>
  <c r="A8" i="2"/>
  <c r="B8" i="2"/>
  <c r="C8" i="2"/>
  <c r="D8" i="2"/>
  <c r="E8" i="2"/>
  <c r="F8" i="2"/>
  <c r="G8" i="2"/>
  <c r="H8" i="2"/>
  <c r="A9" i="2"/>
  <c r="B9" i="2"/>
  <c r="C9" i="2"/>
  <c r="D9" i="2"/>
  <c r="E9" i="2"/>
  <c r="F9" i="2"/>
  <c r="G9" i="2"/>
  <c r="H9" i="2"/>
  <c r="A10" i="2"/>
  <c r="B10" i="2"/>
  <c r="C10" i="2"/>
  <c r="D10" i="2"/>
  <c r="E10" i="2"/>
  <c r="F10" i="2"/>
  <c r="G10" i="2"/>
  <c r="H10" i="2"/>
  <c r="A11" i="2"/>
  <c r="B11" i="2"/>
  <c r="C11" i="2"/>
  <c r="D11" i="2"/>
  <c r="E11" i="2"/>
  <c r="F11" i="2"/>
  <c r="G11" i="2"/>
  <c r="H11" i="2"/>
  <c r="A12" i="2"/>
  <c r="B12" i="2"/>
  <c r="C12" i="2"/>
  <c r="D12" i="2"/>
  <c r="E12" i="2"/>
  <c r="F12" i="2"/>
  <c r="G12" i="2"/>
  <c r="H12" i="2"/>
  <c r="A13" i="2"/>
  <c r="B13" i="2"/>
  <c r="C13" i="2"/>
  <c r="D13" i="2"/>
  <c r="E13" i="2"/>
  <c r="F13" i="2"/>
  <c r="G13" i="2"/>
  <c r="H13" i="2"/>
  <c r="A14" i="2"/>
  <c r="B14" i="2"/>
  <c r="C14" i="2"/>
  <c r="D14" i="2"/>
  <c r="E14" i="2"/>
  <c r="F14" i="2"/>
  <c r="G14" i="2"/>
  <c r="H14" i="2"/>
  <c r="A15" i="2"/>
  <c r="B15" i="2"/>
  <c r="C15" i="2"/>
  <c r="D15" i="2"/>
  <c r="E15" i="2"/>
  <c r="F15" i="2"/>
  <c r="G15" i="2"/>
  <c r="H15" i="2"/>
  <c r="A16" i="2"/>
  <c r="B16" i="2"/>
  <c r="C16" i="2"/>
  <c r="D16" i="2"/>
  <c r="E16" i="2"/>
  <c r="F16" i="2"/>
  <c r="G16" i="2"/>
  <c r="H16" i="2"/>
  <c r="A17" i="2"/>
  <c r="B17" i="2"/>
  <c r="C17" i="2"/>
  <c r="D17" i="2"/>
  <c r="E17" i="2"/>
  <c r="F17" i="2"/>
  <c r="G17" i="2"/>
  <c r="H17" i="2"/>
  <c r="A18" i="2"/>
  <c r="B18" i="2"/>
  <c r="C18" i="2"/>
  <c r="D18" i="2"/>
  <c r="E18" i="2"/>
  <c r="F18" i="2"/>
  <c r="G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D33" i="1"/>
  <c r="D24" i="1"/>
  <c r="C24" i="1"/>
  <c r="D18" i="1"/>
  <c r="D26" i="1" s="1"/>
  <c r="D34" i="1" s="1"/>
  <c r="B18" i="1"/>
  <c r="B13" i="1"/>
  <c r="B4" i="1"/>
  <c r="B3" i="1"/>
  <c r="C3" i="1" s="1"/>
  <c r="C18" i="1" s="1"/>
  <c r="C26" i="1" s="1"/>
</calcChain>
</file>

<file path=xl/sharedStrings.xml><?xml version="1.0" encoding="utf-8"?>
<sst xmlns="http://schemas.openxmlformats.org/spreadsheetml/2006/main" count="35" uniqueCount="33">
  <si>
    <t>EXPENDITURE</t>
  </si>
  <si>
    <t>ITEM</t>
  </si>
  <si>
    <t>Expenditure to 31/12/16</t>
  </si>
  <si>
    <t>Expected Final Spend to 31/3/17</t>
  </si>
  <si>
    <t>Proposed Budget 2017/18</t>
  </si>
  <si>
    <t>Clerk's Salary</t>
  </si>
  <si>
    <t>General Expenses</t>
  </si>
  <si>
    <t>Audit Fees</t>
  </si>
  <si>
    <t>Insurance</t>
  </si>
  <si>
    <t>Clerk Training</t>
  </si>
  <si>
    <t>Councillor Training</t>
  </si>
  <si>
    <t>Chairman's Allowance</t>
  </si>
  <si>
    <t>Subscriptions</t>
  </si>
  <si>
    <t>Grants/Donations</t>
  </si>
  <si>
    <t>Bus Shelter Cleaining</t>
  </si>
  <si>
    <t>Flower Beds &amp; Roundabout</t>
  </si>
  <si>
    <t>Parish Pump</t>
  </si>
  <si>
    <t>New Dog Bin</t>
  </si>
  <si>
    <t>Memorial Hall</t>
  </si>
  <si>
    <t>Queen's Birthday Commemoration</t>
  </si>
  <si>
    <t>TOTAL</t>
  </si>
  <si>
    <t>INCOME</t>
  </si>
  <si>
    <t>Bank Interest</t>
  </si>
  <si>
    <t>Grant Funding</t>
  </si>
  <si>
    <t>NET REQUIREMENT</t>
  </si>
  <si>
    <t>Contribution to Earmarked Reserves</t>
  </si>
  <si>
    <t>Corporate Trustee Longterm Maintenance Funding</t>
  </si>
  <si>
    <t>Election Fees Future Reserve</t>
  </si>
  <si>
    <t>Employee Reserve</t>
  </si>
  <si>
    <t>Parish Council Longterm Maintenance Commitment</t>
  </si>
  <si>
    <t>GROSS REQUIREMENT</t>
  </si>
  <si>
    <t>PRECEPT 2017/18</t>
  </si>
  <si>
    <t>TRANSFER FROM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</si>
</sst>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£-809]* #,##0_-;\-[$£-809]* #,##0_-;_-[$£-809]* &quot;-&quot;_-;_-@_-"/>
    <numFmt numFmtId="165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164" fontId="0" fillId="0" borderId="2" xfId="0" applyNumberFormat="1" applyBorder="1"/>
    <xf numFmtId="0" fontId="3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/>
    <xf numFmtId="164" fontId="4" fillId="0" borderId="2" xfId="0" applyNumberFormat="1" applyFont="1" applyBorder="1"/>
    <xf numFmtId="0" fontId="5" fillId="0" borderId="2" xfId="0" applyFont="1" applyBorder="1"/>
    <xf numFmtId="0" fontId="4" fillId="0" borderId="2" xfId="0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6" fillId="0" borderId="2" xfId="0" applyFont="1" applyBorder="1"/>
    <xf numFmtId="164" fontId="0" fillId="0" borderId="0" xfId="0" applyNumberFormat="1"/>
    <xf numFmtId="165" fontId="0" fillId="0" borderId="0" xfId="0" applyNumberFormat="1"/>
    <xf numFmtId="164" fontId="1" fillId="0" borderId="0" xfId="0" applyNumberFormat="1" applyFont="1"/>
    <xf numFmtId="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Copy%20of%20Budget%20for%202017%20to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heet3"/>
    </sheetNames>
    <sheetDataSet>
      <sheetData sheetId="0">
        <row r="2">
          <cell r="H2" t="str">
            <v>2016/17</v>
          </cell>
          <cell r="I2" t="str">
            <v>2017/18</v>
          </cell>
          <cell r="J2" t="str">
            <v>2018/19</v>
          </cell>
          <cell r="K2" t="str">
            <v>2019/20</v>
          </cell>
          <cell r="L2" t="str">
            <v>2020/21</v>
          </cell>
          <cell r="M2" t="str">
            <v>2021/22</v>
          </cell>
          <cell r="N2" t="str">
            <v>2022/23</v>
          </cell>
        </row>
        <row r="3">
          <cell r="G3" t="str">
            <v>Council's Expenditure</v>
          </cell>
          <cell r="H3"/>
          <cell r="I3">
            <v>19028</v>
          </cell>
          <cell r="J3">
            <v>19979.400000000001</v>
          </cell>
          <cell r="K3">
            <v>20978.370000000003</v>
          </cell>
          <cell r="L3">
            <v>22027.288500000002</v>
          </cell>
          <cell r="M3">
            <v>23128.652925000002</v>
          </cell>
          <cell r="N3">
            <v>24285.085571250002</v>
          </cell>
        </row>
        <row r="4">
          <cell r="G4" t="str">
            <v>Council's Income</v>
          </cell>
          <cell r="H4"/>
          <cell r="I4">
            <v>5</v>
          </cell>
          <cell r="J4">
            <v>5</v>
          </cell>
          <cell r="K4">
            <v>5</v>
          </cell>
          <cell r="L4">
            <v>5</v>
          </cell>
          <cell r="M4">
            <v>5</v>
          </cell>
          <cell r="N4">
            <v>5</v>
          </cell>
        </row>
        <row r="5">
          <cell r="G5" t="str">
            <v>Council's Net Requirement</v>
          </cell>
          <cell r="H5"/>
          <cell r="I5">
            <v>19023</v>
          </cell>
          <cell r="J5">
            <v>19974.400000000001</v>
          </cell>
          <cell r="K5">
            <v>20973.370000000003</v>
          </cell>
          <cell r="L5">
            <v>22022.288500000002</v>
          </cell>
          <cell r="M5">
            <v>23123.652925000002</v>
          </cell>
          <cell r="N5">
            <v>24280.085571250002</v>
          </cell>
        </row>
        <row r="6">
          <cell r="G6" t="str">
            <v>Plus contribution to Reserves</v>
          </cell>
          <cell r="H6"/>
          <cell r="I6">
            <v>10300</v>
          </cell>
          <cell r="J6">
            <v>10300</v>
          </cell>
          <cell r="K6">
            <v>9300</v>
          </cell>
          <cell r="L6">
            <v>9300</v>
          </cell>
          <cell r="M6">
            <v>9300</v>
          </cell>
          <cell r="N6">
            <v>9300</v>
          </cell>
        </row>
        <row r="7">
          <cell r="G7" t="str">
            <v>Council's Gross Requirement</v>
          </cell>
          <cell r="H7"/>
          <cell r="I7">
            <v>29323</v>
          </cell>
          <cell r="J7">
            <v>30274.400000000001</v>
          </cell>
          <cell r="K7">
            <v>30273.370000000003</v>
          </cell>
          <cell r="L7">
            <v>31322.288500000002</v>
          </cell>
          <cell r="M7">
            <v>32423.652925000002</v>
          </cell>
          <cell r="N7">
            <v>33580.085571250005</v>
          </cell>
        </row>
        <row r="8">
          <cell r="H8"/>
          <cell r="I8"/>
          <cell r="J8"/>
          <cell r="K8"/>
          <cell r="L8"/>
          <cell r="M8"/>
        </row>
        <row r="9">
          <cell r="G9" t="str">
            <v>Proposed Council Tax</v>
          </cell>
          <cell r="H9">
            <v>26460</v>
          </cell>
          <cell r="I9">
            <v>26750</v>
          </cell>
          <cell r="J9">
            <v>28750</v>
          </cell>
          <cell r="K9">
            <v>28750</v>
          </cell>
          <cell r="L9">
            <v>31322.288500000002</v>
          </cell>
          <cell r="M9">
            <v>32423.652925000002</v>
          </cell>
          <cell r="N9">
            <v>33580.085571250005</v>
          </cell>
        </row>
        <row r="10">
          <cell r="G10" t="str">
            <v>Percentage Increase in Council Tax</v>
          </cell>
          <cell r="H10">
            <v>0.08</v>
          </cell>
          <cell r="I10">
            <v>2.3071280876714485E-3</v>
          </cell>
          <cell r="J10">
            <v>2.0950155763239844E-2</v>
          </cell>
          <cell r="K10">
            <v>0.05</v>
          </cell>
          <cell r="L10">
            <v>0.05</v>
          </cell>
          <cell r="M10">
            <v>0.06</v>
          </cell>
          <cell r="N10">
            <v>0.06</v>
          </cell>
        </row>
        <row r="11">
          <cell r="G11" t="str">
            <v>Likely Band D Properties</v>
          </cell>
          <cell r="H11">
            <v>649.84</v>
          </cell>
          <cell r="I11">
            <v>655.45</v>
          </cell>
          <cell r="J11">
            <v>690</v>
          </cell>
          <cell r="K11">
            <v>700</v>
          </cell>
          <cell r="L11">
            <v>705</v>
          </cell>
          <cell r="M11">
            <v>715</v>
          </cell>
          <cell r="N11">
            <v>720</v>
          </cell>
        </row>
        <row r="12">
          <cell r="G12" t="str">
            <v>Likely Band D Council Tax</v>
          </cell>
          <cell r="H12">
            <v>40.717715129878123</v>
          </cell>
          <cell r="I12">
            <v>40.811656114120069</v>
          </cell>
          <cell r="J12">
            <v>41.666666666666664</v>
          </cell>
          <cell r="K12">
            <v>41.071428571428569</v>
          </cell>
          <cell r="L12">
            <v>44.428778014184402</v>
          </cell>
          <cell r="M12">
            <v>45.347766328671334</v>
          </cell>
          <cell r="N12">
            <v>46.63900773784723</v>
          </cell>
        </row>
        <row r="13">
          <cell r="G13"/>
          <cell r="H13"/>
          <cell r="I13"/>
          <cell r="J13"/>
          <cell r="K13"/>
          <cell r="L13"/>
          <cell r="M13"/>
        </row>
        <row r="14">
          <cell r="H14"/>
          <cell r="I14"/>
          <cell r="J14"/>
          <cell r="K14"/>
          <cell r="L14"/>
          <cell r="M14"/>
        </row>
        <row r="15">
          <cell r="G15" t="str">
            <v>Reserves at start of year</v>
          </cell>
          <cell r="H15"/>
          <cell r="I15"/>
          <cell r="J15"/>
          <cell r="K15"/>
          <cell r="L15"/>
          <cell r="M15"/>
        </row>
        <row r="16">
          <cell r="G16" t="str">
            <v>Unearmarked</v>
          </cell>
          <cell r="H16">
            <v>6000</v>
          </cell>
          <cell r="I16">
            <v>6600</v>
          </cell>
          <cell r="J16">
            <v>4027</v>
          </cell>
          <cell r="K16">
            <v>2502.5999999999985</v>
          </cell>
          <cell r="L16">
            <v>979.22999999999593</v>
          </cell>
          <cell r="M16">
            <v>979.22999999999593</v>
          </cell>
          <cell r="N16">
            <v>979.22999999999593</v>
          </cell>
        </row>
        <row r="17">
          <cell r="G17" t="str">
            <v>Earmarked</v>
          </cell>
          <cell r="H17"/>
          <cell r="I17"/>
          <cell r="J17"/>
          <cell r="K17"/>
          <cell r="L17"/>
          <cell r="M17"/>
          <cell r="N17"/>
        </row>
        <row r="18">
          <cell r="G18" t="str">
            <v>Corporate Trustee Longterm Maintenance Funding</v>
          </cell>
          <cell r="H18">
            <v>6000</v>
          </cell>
          <cell r="I18">
            <v>12000</v>
          </cell>
          <cell r="J18">
            <v>18000</v>
          </cell>
          <cell r="K18">
            <v>24000</v>
          </cell>
          <cell r="L18">
            <v>30000</v>
          </cell>
          <cell r="M18">
            <v>36000</v>
          </cell>
          <cell r="N18">
            <v>42000</v>
          </cell>
        </row>
        <row r="19">
          <cell r="G19" t="str">
            <v>Election Fees Future Reserve</v>
          </cell>
          <cell r="H19">
            <v>300</v>
          </cell>
          <cell r="I19">
            <v>600</v>
          </cell>
          <cell r="J19">
            <v>900</v>
          </cell>
          <cell r="K19">
            <v>1200</v>
          </cell>
          <cell r="L19">
            <v>300</v>
          </cell>
          <cell r="M19">
            <v>600</v>
          </cell>
          <cell r="N19">
            <v>900</v>
          </cell>
        </row>
        <row r="20">
          <cell r="G20" t="str">
            <v>Employee Reserve</v>
          </cell>
          <cell r="H20">
            <v>1000</v>
          </cell>
          <cell r="I20">
            <v>2000</v>
          </cell>
          <cell r="J20">
            <v>3000</v>
          </cell>
          <cell r="K20">
            <v>3000</v>
          </cell>
          <cell r="L20">
            <v>3000</v>
          </cell>
          <cell r="M20">
            <v>3000</v>
          </cell>
          <cell r="N20">
            <v>3000</v>
          </cell>
        </row>
        <row r="21">
          <cell r="G21" t="str">
            <v>Parish Council Longterm Maintenance Commitment</v>
          </cell>
          <cell r="H21">
            <v>3000</v>
          </cell>
          <cell r="I21">
            <v>6000</v>
          </cell>
          <cell r="J21">
            <v>9000</v>
          </cell>
          <cell r="K21">
            <v>12000</v>
          </cell>
          <cell r="L21">
            <v>15000</v>
          </cell>
          <cell r="M21">
            <v>18000</v>
          </cell>
          <cell r="N21">
            <v>21000</v>
          </cell>
        </row>
        <row r="22">
          <cell r="G22" t="str">
            <v>Total Reserves</v>
          </cell>
          <cell r="H22">
            <v>16300</v>
          </cell>
          <cell r="I22">
            <v>27200</v>
          </cell>
          <cell r="J22">
            <v>34927</v>
          </cell>
          <cell r="K22">
            <v>42702.6</v>
          </cell>
          <cell r="L22">
            <v>49279.229999999996</v>
          </cell>
          <cell r="M22">
            <v>58579.229999999996</v>
          </cell>
          <cell r="N22">
            <v>67879.23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1" workbookViewId="0">
      <selection activeCell="F24" sqref="F24"/>
    </sheetView>
  </sheetViews>
  <sheetFormatPr defaultRowHeight="15" x14ac:dyDescent="0.25"/>
  <cols>
    <col min="1" max="1" width="47.7109375" bestFit="1" customWidth="1"/>
  </cols>
  <sheetData>
    <row r="1" spans="1:4" x14ac:dyDescent="0.25">
      <c r="A1" s="1" t="s">
        <v>0</v>
      </c>
      <c r="B1" s="2"/>
      <c r="C1" s="2"/>
    </row>
    <row r="2" spans="1:4" ht="51.75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4" t="s">
        <v>5</v>
      </c>
      <c r="B3" s="4">
        <f>4658+120+390+113</f>
        <v>5281</v>
      </c>
      <c r="C3" s="4">
        <f>B3+(623*3)</f>
        <v>7150</v>
      </c>
      <c r="D3" s="5">
        <v>7500</v>
      </c>
    </row>
    <row r="4" spans="1:4" x14ac:dyDescent="0.25">
      <c r="A4" s="4" t="s">
        <v>6</v>
      </c>
      <c r="B4" s="4">
        <f>1372+83+50</f>
        <v>1505</v>
      </c>
      <c r="C4" s="4">
        <v>1800</v>
      </c>
      <c r="D4" s="5">
        <v>1800</v>
      </c>
    </row>
    <row r="5" spans="1:4" x14ac:dyDescent="0.25">
      <c r="A5" s="4" t="s">
        <v>7</v>
      </c>
      <c r="B5" s="4">
        <v>959</v>
      </c>
      <c r="C5" s="4">
        <v>959</v>
      </c>
      <c r="D5" s="5">
        <v>1000</v>
      </c>
    </row>
    <row r="6" spans="1:4" x14ac:dyDescent="0.25">
      <c r="A6" s="4" t="s">
        <v>8</v>
      </c>
      <c r="B6" s="4">
        <v>433</v>
      </c>
      <c r="C6" s="4">
        <v>433</v>
      </c>
      <c r="D6" s="5">
        <v>433</v>
      </c>
    </row>
    <row r="7" spans="1:4" x14ac:dyDescent="0.25">
      <c r="A7" s="4" t="s">
        <v>9</v>
      </c>
      <c r="B7" s="4">
        <v>24</v>
      </c>
      <c r="C7" s="4">
        <v>750</v>
      </c>
      <c r="D7" s="5">
        <v>750</v>
      </c>
    </row>
    <row r="8" spans="1:4" x14ac:dyDescent="0.25">
      <c r="A8" s="4" t="s">
        <v>10</v>
      </c>
      <c r="B8" s="4">
        <v>600</v>
      </c>
      <c r="C8" s="4">
        <v>800</v>
      </c>
      <c r="D8" s="5">
        <v>1000</v>
      </c>
    </row>
    <row r="9" spans="1:4" x14ac:dyDescent="0.25">
      <c r="A9" s="4" t="s">
        <v>11</v>
      </c>
      <c r="B9" s="4">
        <v>350</v>
      </c>
      <c r="C9" s="4">
        <v>350</v>
      </c>
      <c r="D9" s="5">
        <v>350</v>
      </c>
    </row>
    <row r="10" spans="1:4" x14ac:dyDescent="0.25">
      <c r="A10" s="4" t="s">
        <v>12</v>
      </c>
      <c r="B10" s="4">
        <v>693</v>
      </c>
      <c r="C10" s="4">
        <v>693</v>
      </c>
      <c r="D10" s="5">
        <v>750</v>
      </c>
    </row>
    <row r="11" spans="1:4" x14ac:dyDescent="0.25">
      <c r="A11" s="4" t="s">
        <v>13</v>
      </c>
      <c r="B11" s="4">
        <v>0</v>
      </c>
      <c r="C11" s="4">
        <v>150</v>
      </c>
      <c r="D11" s="5">
        <v>750</v>
      </c>
    </row>
    <row r="12" spans="1:4" x14ac:dyDescent="0.25">
      <c r="A12" s="4" t="s">
        <v>14</v>
      </c>
      <c r="B12" s="4">
        <v>594</v>
      </c>
      <c r="C12" s="4">
        <v>780</v>
      </c>
      <c r="D12" s="5">
        <v>800</v>
      </c>
    </row>
    <row r="13" spans="1:4" x14ac:dyDescent="0.25">
      <c r="A13" s="4" t="s">
        <v>15</v>
      </c>
      <c r="B13" s="4">
        <f>1185+250</f>
        <v>1435</v>
      </c>
      <c r="C13" s="4">
        <v>1750</v>
      </c>
      <c r="D13" s="5">
        <v>1500</v>
      </c>
    </row>
    <row r="14" spans="1:4" x14ac:dyDescent="0.25">
      <c r="A14" s="4" t="s">
        <v>16</v>
      </c>
      <c r="B14" s="4">
        <v>0</v>
      </c>
      <c r="C14" s="4">
        <v>250</v>
      </c>
      <c r="D14" s="5">
        <v>450</v>
      </c>
    </row>
    <row r="15" spans="1:4" x14ac:dyDescent="0.25">
      <c r="A15" s="6" t="s">
        <v>17</v>
      </c>
      <c r="B15" s="6">
        <v>430</v>
      </c>
      <c r="C15" s="6">
        <v>430</v>
      </c>
      <c r="D15" s="7">
        <v>0</v>
      </c>
    </row>
    <row r="16" spans="1:4" x14ac:dyDescent="0.25">
      <c r="A16" s="6" t="s">
        <v>18</v>
      </c>
      <c r="B16" s="6">
        <v>2000</v>
      </c>
      <c r="C16" s="6">
        <v>2860</v>
      </c>
      <c r="D16" s="7">
        <v>1945</v>
      </c>
    </row>
    <row r="17" spans="1:4" x14ac:dyDescent="0.25">
      <c r="A17" s="6" t="s">
        <v>19</v>
      </c>
      <c r="B17" s="6">
        <v>611</v>
      </c>
      <c r="C17" s="6">
        <v>611</v>
      </c>
      <c r="D17" s="7">
        <v>0</v>
      </c>
    </row>
    <row r="18" spans="1:4" x14ac:dyDescent="0.25">
      <c r="A18" s="8" t="s">
        <v>20</v>
      </c>
      <c r="B18" s="9">
        <f>SUM(B3:B17)</f>
        <v>14915</v>
      </c>
      <c r="C18" s="9">
        <f>SUM(C3:C17)</f>
        <v>19766</v>
      </c>
      <c r="D18" s="9">
        <f>SUM(D3:D17)</f>
        <v>19028</v>
      </c>
    </row>
    <row r="19" spans="1:4" x14ac:dyDescent="0.25">
      <c r="A19" s="10"/>
      <c r="B19" s="10"/>
      <c r="C19" s="10"/>
      <c r="D19" s="6"/>
    </row>
    <row r="20" spans="1:4" x14ac:dyDescent="0.25">
      <c r="A20" s="10"/>
      <c r="B20" s="10"/>
      <c r="C20" s="10"/>
      <c r="D20" s="6"/>
    </row>
    <row r="21" spans="1:4" x14ac:dyDescent="0.25">
      <c r="A21" s="11" t="s">
        <v>21</v>
      </c>
      <c r="B21" s="11"/>
      <c r="C21" s="11"/>
      <c r="D21" s="6"/>
    </row>
    <row r="22" spans="1:4" x14ac:dyDescent="0.25">
      <c r="A22" s="6" t="s">
        <v>22</v>
      </c>
      <c r="B22" s="6"/>
      <c r="C22" s="6">
        <v>5</v>
      </c>
      <c r="D22" s="7">
        <v>5</v>
      </c>
    </row>
    <row r="23" spans="1:4" x14ac:dyDescent="0.25">
      <c r="A23" s="6" t="s">
        <v>23</v>
      </c>
      <c r="B23" s="6"/>
      <c r="C23" s="6">
        <v>415</v>
      </c>
      <c r="D23" s="7">
        <v>0</v>
      </c>
    </row>
    <row r="24" spans="1:4" x14ac:dyDescent="0.25">
      <c r="A24" s="11" t="s">
        <v>20</v>
      </c>
      <c r="B24" s="11"/>
      <c r="C24" s="11">
        <f>SUM(C22:C23)</f>
        <v>420</v>
      </c>
      <c r="D24" s="9">
        <f>SUM(D22:D23)</f>
        <v>5</v>
      </c>
    </row>
    <row r="25" spans="1:4" x14ac:dyDescent="0.25">
      <c r="A25" s="4"/>
      <c r="B25" s="4"/>
      <c r="C25" s="4"/>
      <c r="D25" s="4"/>
    </row>
    <row r="26" spans="1:4" x14ac:dyDescent="0.25">
      <c r="A26" s="12" t="s">
        <v>24</v>
      </c>
      <c r="B26" s="12"/>
      <c r="C26" s="13">
        <f>C18-C24</f>
        <v>19346</v>
      </c>
      <c r="D26" s="13">
        <f>D18-D24</f>
        <v>19023</v>
      </c>
    </row>
    <row r="27" spans="1:4" x14ac:dyDescent="0.25">
      <c r="A27" s="4"/>
      <c r="B27" s="4"/>
      <c r="C27" s="4"/>
      <c r="D27" s="4"/>
    </row>
    <row r="28" spans="1:4" x14ac:dyDescent="0.25">
      <c r="A28" s="12" t="s">
        <v>25</v>
      </c>
      <c r="B28" s="12"/>
      <c r="C28" s="12"/>
      <c r="D28" s="4"/>
    </row>
    <row r="29" spans="1:4" x14ac:dyDescent="0.25">
      <c r="A29" s="14" t="s">
        <v>26</v>
      </c>
      <c r="B29" s="14"/>
      <c r="C29" s="14"/>
      <c r="D29" s="5">
        <v>6000</v>
      </c>
    </row>
    <row r="30" spans="1:4" x14ac:dyDescent="0.25">
      <c r="A30" s="14" t="s">
        <v>27</v>
      </c>
      <c r="B30" s="14"/>
      <c r="C30" s="14"/>
      <c r="D30" s="5">
        <v>300</v>
      </c>
    </row>
    <row r="31" spans="1:4" x14ac:dyDescent="0.25">
      <c r="A31" s="14" t="s">
        <v>28</v>
      </c>
      <c r="B31" s="14"/>
      <c r="C31" s="14"/>
      <c r="D31" s="5">
        <v>1000</v>
      </c>
    </row>
    <row r="32" spans="1:4" x14ac:dyDescent="0.25">
      <c r="A32" s="14" t="s">
        <v>29</v>
      </c>
      <c r="B32" s="14"/>
      <c r="C32" s="14"/>
      <c r="D32" s="5">
        <v>3000</v>
      </c>
    </row>
    <row r="33" spans="1:4" x14ac:dyDescent="0.25">
      <c r="A33" s="12" t="s">
        <v>20</v>
      </c>
      <c r="B33" s="12"/>
      <c r="C33" s="12"/>
      <c r="D33" s="13">
        <f>SUM(D29:D32)</f>
        <v>10300</v>
      </c>
    </row>
    <row r="34" spans="1:4" x14ac:dyDescent="0.25">
      <c r="A34" s="12" t="s">
        <v>30</v>
      </c>
      <c r="B34" s="12"/>
      <c r="C34" s="12"/>
      <c r="D34" s="13">
        <f>D26+D33</f>
        <v>29323</v>
      </c>
    </row>
    <row r="35" spans="1:4" x14ac:dyDescent="0.25">
      <c r="A35" s="12" t="s">
        <v>31</v>
      </c>
      <c r="B35" s="12"/>
      <c r="C35" s="12"/>
      <c r="D35" s="13">
        <v>26750</v>
      </c>
    </row>
    <row r="36" spans="1:4" x14ac:dyDescent="0.25">
      <c r="A36" s="12" t="s">
        <v>32</v>
      </c>
      <c r="B36" s="12"/>
      <c r="C36" s="12"/>
      <c r="D36" s="5">
        <v>2573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E27" sqref="E27"/>
    </sheetView>
  </sheetViews>
  <sheetFormatPr defaultRowHeight="15" x14ac:dyDescent="0.25"/>
  <cols>
    <col min="1" max="1" width="47.7109375" bestFit="1" customWidth="1"/>
    <col min="8" max="8" width="11.5703125" bestFit="1" customWidth="1"/>
  </cols>
  <sheetData>
    <row r="1" spans="1:8" x14ac:dyDescent="0.25">
      <c r="A1">
        <f>[1]Budget!G2</f>
        <v>0</v>
      </c>
      <c r="B1" s="2" t="str">
        <f>[1]Budget!H2</f>
        <v>2016/17</v>
      </c>
      <c r="C1" s="2" t="str">
        <f>[1]Budget!I2</f>
        <v>2017/18</v>
      </c>
      <c r="D1" s="2" t="str">
        <f>[1]Budget!J2</f>
        <v>2018/19</v>
      </c>
      <c r="E1" s="2" t="str">
        <f>[1]Budget!K2</f>
        <v>2019/20</v>
      </c>
      <c r="F1" s="2" t="str">
        <f>[1]Budget!L2</f>
        <v>2020/21</v>
      </c>
      <c r="G1" s="2" t="str">
        <f>[1]Budget!M2</f>
        <v>2021/22</v>
      </c>
      <c r="H1" s="2" t="str">
        <f>[1]Budget!N2</f>
        <v>2022/23</v>
      </c>
    </row>
    <row r="2" spans="1:8" x14ac:dyDescent="0.25">
      <c r="A2" t="str">
        <f>[1]Budget!G3</f>
        <v>Council's Expenditure</v>
      </c>
      <c r="B2" s="15">
        <f>[1]Budget!H3</f>
        <v>0</v>
      </c>
      <c r="C2" s="15">
        <f>[1]Budget!I3</f>
        <v>19028</v>
      </c>
      <c r="D2" s="15">
        <f>[1]Budget!J3</f>
        <v>19979.400000000001</v>
      </c>
      <c r="E2" s="15">
        <f>[1]Budget!K3</f>
        <v>20978.370000000003</v>
      </c>
      <c r="F2" s="15">
        <f>[1]Budget!L3</f>
        <v>22027.288500000002</v>
      </c>
      <c r="G2" s="15">
        <f>[1]Budget!M3</f>
        <v>23128.652925000002</v>
      </c>
      <c r="H2" s="16">
        <f>[1]Budget!N3</f>
        <v>24285.085571250002</v>
      </c>
    </row>
    <row r="3" spans="1:8" x14ac:dyDescent="0.25">
      <c r="A3" t="str">
        <f>[1]Budget!G4</f>
        <v>Council's Income</v>
      </c>
      <c r="B3" s="15">
        <f>[1]Budget!H4</f>
        <v>0</v>
      </c>
      <c r="C3" s="15">
        <f>[1]Budget!I4</f>
        <v>5</v>
      </c>
      <c r="D3" s="15">
        <f>[1]Budget!J4</f>
        <v>5</v>
      </c>
      <c r="E3" s="15">
        <f>[1]Budget!K4</f>
        <v>5</v>
      </c>
      <c r="F3" s="15">
        <f>[1]Budget!L4</f>
        <v>5</v>
      </c>
      <c r="G3" s="15">
        <f>[1]Budget!M4</f>
        <v>5</v>
      </c>
      <c r="H3" s="15">
        <f>[1]Budget!N4</f>
        <v>5</v>
      </c>
    </row>
    <row r="4" spans="1:8" x14ac:dyDescent="0.25">
      <c r="A4" s="2" t="str">
        <f>[1]Budget!G5</f>
        <v>Council's Net Requirement</v>
      </c>
      <c r="B4" s="17">
        <f>[1]Budget!H5</f>
        <v>0</v>
      </c>
      <c r="C4" s="17">
        <f>[1]Budget!I5</f>
        <v>19023</v>
      </c>
      <c r="D4" s="17">
        <f>[1]Budget!J5</f>
        <v>19974.400000000001</v>
      </c>
      <c r="E4" s="17">
        <f>[1]Budget!K5</f>
        <v>20973.370000000003</v>
      </c>
      <c r="F4" s="17">
        <f>[1]Budget!L5</f>
        <v>22022.288500000002</v>
      </c>
      <c r="G4" s="17">
        <f>[1]Budget!M5</f>
        <v>23123.652925000002</v>
      </c>
      <c r="H4" s="17">
        <f>[1]Budget!N5</f>
        <v>24280.085571250002</v>
      </c>
    </row>
    <row r="5" spans="1:8" x14ac:dyDescent="0.25">
      <c r="A5" t="str">
        <f>[1]Budget!G6</f>
        <v>Plus contribution to Reserves</v>
      </c>
      <c r="B5" s="15">
        <f>[1]Budget!H6</f>
        <v>0</v>
      </c>
      <c r="C5" s="15">
        <f>[1]Budget!I6</f>
        <v>10300</v>
      </c>
      <c r="D5" s="15">
        <f>[1]Budget!J6</f>
        <v>10300</v>
      </c>
      <c r="E5" s="15">
        <f>[1]Budget!K6</f>
        <v>9300</v>
      </c>
      <c r="F5" s="15">
        <f>[1]Budget!L6</f>
        <v>9300</v>
      </c>
      <c r="G5" s="15">
        <f>[1]Budget!M6</f>
        <v>9300</v>
      </c>
      <c r="H5" s="15">
        <f>[1]Budget!N6</f>
        <v>9300</v>
      </c>
    </row>
    <row r="6" spans="1:8" x14ac:dyDescent="0.25">
      <c r="A6" s="2" t="str">
        <f>[1]Budget!G7</f>
        <v>Council's Gross Requirement</v>
      </c>
      <c r="B6" s="17">
        <f>[1]Budget!H7</f>
        <v>0</v>
      </c>
      <c r="C6" s="17">
        <f>[1]Budget!I7</f>
        <v>29323</v>
      </c>
      <c r="D6" s="17">
        <f>[1]Budget!J7</f>
        <v>30274.400000000001</v>
      </c>
      <c r="E6" s="17">
        <f>[1]Budget!K7</f>
        <v>30273.370000000003</v>
      </c>
      <c r="F6" s="17">
        <f>[1]Budget!L7</f>
        <v>31322.288500000002</v>
      </c>
      <c r="G6" s="17">
        <f>[1]Budget!M7</f>
        <v>32423.652925000002</v>
      </c>
      <c r="H6" s="17">
        <f>[1]Budget!N7</f>
        <v>33580.085571250005</v>
      </c>
    </row>
    <row r="7" spans="1:8" x14ac:dyDescent="0.25">
      <c r="A7">
        <f>[1]Budget!G8</f>
        <v>0</v>
      </c>
      <c r="B7" s="15">
        <f>[1]Budget!H8</f>
        <v>0</v>
      </c>
      <c r="C7" s="15">
        <f>[1]Budget!I8</f>
        <v>0</v>
      </c>
      <c r="D7" s="15">
        <f>[1]Budget!J8</f>
        <v>0</v>
      </c>
      <c r="E7" s="15">
        <f>[1]Budget!K8</f>
        <v>0</v>
      </c>
      <c r="F7" s="15">
        <f>[1]Budget!L8</f>
        <v>0</v>
      </c>
      <c r="G7" s="15">
        <f>[1]Budget!M8</f>
        <v>0</v>
      </c>
      <c r="H7">
        <f>[1]Budget!N8</f>
        <v>0</v>
      </c>
    </row>
    <row r="8" spans="1:8" x14ac:dyDescent="0.25">
      <c r="A8" s="2" t="str">
        <f>[1]Budget!G9</f>
        <v>Proposed Council Tax</v>
      </c>
      <c r="B8" s="15">
        <f>[1]Budget!H9</f>
        <v>26460</v>
      </c>
      <c r="C8" s="15">
        <f>[1]Budget!I9</f>
        <v>26750</v>
      </c>
      <c r="D8" s="15">
        <f>[1]Budget!J9</f>
        <v>28750</v>
      </c>
      <c r="E8" s="15">
        <f>[1]Budget!K9</f>
        <v>28750</v>
      </c>
      <c r="F8" s="15">
        <f>[1]Budget!L9</f>
        <v>31322.288500000002</v>
      </c>
      <c r="G8" s="15">
        <f>[1]Budget!M9</f>
        <v>32423.652925000002</v>
      </c>
      <c r="H8" s="15">
        <f>[1]Budget!N9</f>
        <v>33580.085571250005</v>
      </c>
    </row>
    <row r="9" spans="1:8" x14ac:dyDescent="0.25">
      <c r="A9" s="2" t="str">
        <f>[1]Budget!G10</f>
        <v>Percentage Increase in Council Tax</v>
      </c>
      <c r="B9" s="18">
        <f>[1]Budget!H10</f>
        <v>0.08</v>
      </c>
      <c r="C9" s="18">
        <f>[1]Budget!I10</f>
        <v>2.3071280876714485E-3</v>
      </c>
      <c r="D9" s="18">
        <f>[1]Budget!J10</f>
        <v>2.0950155763239844E-2</v>
      </c>
      <c r="E9" s="18">
        <f>[1]Budget!K10</f>
        <v>0.05</v>
      </c>
      <c r="F9" s="18">
        <f>[1]Budget!L10</f>
        <v>0.05</v>
      </c>
      <c r="G9" s="18">
        <f>[1]Budget!M10</f>
        <v>0.06</v>
      </c>
      <c r="H9" s="18">
        <f>[1]Budget!N10</f>
        <v>0.06</v>
      </c>
    </row>
    <row r="10" spans="1:8" x14ac:dyDescent="0.25">
      <c r="A10" s="2" t="str">
        <f>[1]Budget!G11</f>
        <v>Likely Band D Properties</v>
      </c>
      <c r="B10" s="19">
        <f>[1]Budget!H11</f>
        <v>649.84</v>
      </c>
      <c r="C10" s="19">
        <f>[1]Budget!I11</f>
        <v>655.45</v>
      </c>
      <c r="D10" s="19">
        <f>[1]Budget!J11</f>
        <v>690</v>
      </c>
      <c r="E10" s="19">
        <f>[1]Budget!K11</f>
        <v>700</v>
      </c>
      <c r="F10" s="19">
        <f>[1]Budget!L11</f>
        <v>705</v>
      </c>
      <c r="G10" s="19">
        <f>[1]Budget!M11</f>
        <v>715</v>
      </c>
      <c r="H10" s="19">
        <f>[1]Budget!N11</f>
        <v>720</v>
      </c>
    </row>
    <row r="11" spans="1:8" x14ac:dyDescent="0.25">
      <c r="A11" s="2" t="str">
        <f>[1]Budget!G12</f>
        <v>Likely Band D Council Tax</v>
      </c>
      <c r="B11" s="16">
        <f>[1]Budget!H12</f>
        <v>40.717715129878123</v>
      </c>
      <c r="C11" s="16">
        <f>[1]Budget!I12</f>
        <v>40.811656114120069</v>
      </c>
      <c r="D11" s="16">
        <f>[1]Budget!J12</f>
        <v>41.666666666666664</v>
      </c>
      <c r="E11" s="16">
        <f>[1]Budget!K12</f>
        <v>41.071428571428569</v>
      </c>
      <c r="F11" s="16">
        <f>[1]Budget!L12</f>
        <v>44.428778014184402</v>
      </c>
      <c r="G11" s="16">
        <f>[1]Budget!M12</f>
        <v>45.347766328671334</v>
      </c>
      <c r="H11" s="16">
        <f>[1]Budget!N12</f>
        <v>46.63900773784723</v>
      </c>
    </row>
    <row r="12" spans="1:8" x14ac:dyDescent="0.25">
      <c r="A12" s="2">
        <f>[1]Budget!G13</f>
        <v>0</v>
      </c>
      <c r="B12" s="18">
        <f>[1]Budget!H13</f>
        <v>0</v>
      </c>
      <c r="C12" s="18">
        <f>[1]Budget!I13</f>
        <v>0</v>
      </c>
      <c r="D12" s="18">
        <f>[1]Budget!J13</f>
        <v>0</v>
      </c>
      <c r="E12" s="18">
        <f>[1]Budget!K13</f>
        <v>0</v>
      </c>
      <c r="F12" s="18">
        <f>[1]Budget!L13</f>
        <v>0</v>
      </c>
      <c r="G12" s="18">
        <f>[1]Budget!M13</f>
        <v>0</v>
      </c>
      <c r="H12">
        <f>[1]Budget!N13</f>
        <v>0</v>
      </c>
    </row>
    <row r="13" spans="1:8" x14ac:dyDescent="0.25">
      <c r="A13">
        <f>[1]Budget!G14</f>
        <v>0</v>
      </c>
      <c r="B13" s="15">
        <f>[1]Budget!H14</f>
        <v>0</v>
      </c>
      <c r="C13" s="15">
        <f>[1]Budget!I14</f>
        <v>0</v>
      </c>
      <c r="D13" s="15">
        <f>[1]Budget!J14</f>
        <v>0</v>
      </c>
      <c r="E13" s="15">
        <f>[1]Budget!K14</f>
        <v>0</v>
      </c>
      <c r="F13" s="15">
        <f>[1]Budget!L14</f>
        <v>0</v>
      </c>
      <c r="G13" s="15">
        <f>[1]Budget!M14</f>
        <v>0</v>
      </c>
      <c r="H13">
        <f>[1]Budget!N14</f>
        <v>0</v>
      </c>
    </row>
    <row r="14" spans="1:8" x14ac:dyDescent="0.25">
      <c r="A14" s="2" t="str">
        <f>[1]Budget!G15</f>
        <v>Reserves at start of year</v>
      </c>
      <c r="B14" s="15">
        <f>[1]Budget!H15</f>
        <v>0</v>
      </c>
      <c r="C14" s="15">
        <f>[1]Budget!I15</f>
        <v>0</v>
      </c>
      <c r="D14" s="15">
        <f>[1]Budget!J15</f>
        <v>0</v>
      </c>
      <c r="E14" s="15">
        <f>[1]Budget!K15</f>
        <v>0</v>
      </c>
      <c r="F14" s="15">
        <f>[1]Budget!L15</f>
        <v>0</v>
      </c>
      <c r="G14" s="15">
        <f>[1]Budget!M15</f>
        <v>0</v>
      </c>
      <c r="H14">
        <f>[1]Budget!N15</f>
        <v>0</v>
      </c>
    </row>
    <row r="15" spans="1:8" x14ac:dyDescent="0.25">
      <c r="A15" s="2" t="str">
        <f>[1]Budget!G16</f>
        <v>Unearmarked</v>
      </c>
      <c r="B15" s="15">
        <f>[1]Budget!H16</f>
        <v>6000</v>
      </c>
      <c r="C15" s="15">
        <f>[1]Budget!I16</f>
        <v>6600</v>
      </c>
      <c r="D15" s="15">
        <f>[1]Budget!J16</f>
        <v>4027</v>
      </c>
      <c r="E15" s="15">
        <f>[1]Budget!K16</f>
        <v>2502.5999999999985</v>
      </c>
      <c r="F15" s="15">
        <f>[1]Budget!L16</f>
        <v>979.22999999999593</v>
      </c>
      <c r="G15" s="15">
        <f>[1]Budget!M16</f>
        <v>979.22999999999593</v>
      </c>
      <c r="H15" s="15">
        <f>[1]Budget!N16</f>
        <v>979.22999999999593</v>
      </c>
    </row>
    <row r="16" spans="1:8" x14ac:dyDescent="0.25">
      <c r="A16" s="2" t="str">
        <f>[1]Budget!G17</f>
        <v>Earmarked</v>
      </c>
      <c r="B16" s="15">
        <f>[1]Budget!H17</f>
        <v>0</v>
      </c>
      <c r="C16" s="15">
        <f>[1]Budget!I17</f>
        <v>0</v>
      </c>
      <c r="D16" s="15">
        <f>[1]Budget!J17</f>
        <v>0</v>
      </c>
      <c r="E16" s="15">
        <f>[1]Budget!K17</f>
        <v>0</v>
      </c>
      <c r="F16" s="15">
        <f>[1]Budget!L17</f>
        <v>0</v>
      </c>
      <c r="G16" s="15">
        <f>[1]Budget!M17</f>
        <v>0</v>
      </c>
      <c r="H16" s="15">
        <f>[1]Budget!N17</f>
        <v>0</v>
      </c>
    </row>
    <row r="17" spans="1:8" x14ac:dyDescent="0.25">
      <c r="A17" t="str">
        <f>[1]Budget!G18</f>
        <v>Corporate Trustee Longterm Maintenance Funding</v>
      </c>
      <c r="B17" s="15">
        <f>[1]Budget!H18</f>
        <v>6000</v>
      </c>
      <c r="C17" s="15">
        <f>[1]Budget!I18</f>
        <v>12000</v>
      </c>
      <c r="D17" s="15">
        <f>[1]Budget!J18</f>
        <v>18000</v>
      </c>
      <c r="E17" s="15">
        <f>[1]Budget!K18</f>
        <v>24000</v>
      </c>
      <c r="F17" s="15">
        <f>[1]Budget!L18</f>
        <v>30000</v>
      </c>
      <c r="G17" s="15">
        <f>[1]Budget!M18</f>
        <v>36000</v>
      </c>
      <c r="H17" s="15">
        <f>[1]Budget!N18</f>
        <v>42000</v>
      </c>
    </row>
    <row r="18" spans="1:8" x14ac:dyDescent="0.25">
      <c r="A18" t="str">
        <f>[1]Budget!G19</f>
        <v>Election Fees Future Reserve</v>
      </c>
      <c r="B18" s="15">
        <f>[1]Budget!H19</f>
        <v>300</v>
      </c>
      <c r="C18" s="15">
        <f>[1]Budget!I19</f>
        <v>600</v>
      </c>
      <c r="D18" s="15">
        <f>[1]Budget!J19</f>
        <v>900</v>
      </c>
      <c r="E18" s="15">
        <f>[1]Budget!K19</f>
        <v>1200</v>
      </c>
      <c r="F18" s="15">
        <f>[1]Budget!L19</f>
        <v>300</v>
      </c>
      <c r="G18" s="15">
        <f>[1]Budget!M19</f>
        <v>600</v>
      </c>
      <c r="H18" s="15">
        <f>[1]Budget!N19</f>
        <v>900</v>
      </c>
    </row>
    <row r="19" spans="1:8" x14ac:dyDescent="0.25">
      <c r="A19" t="str">
        <f>[1]Budget!G20</f>
        <v>Employee Reserve</v>
      </c>
      <c r="B19" s="15">
        <f>[1]Budget!H20</f>
        <v>1000</v>
      </c>
      <c r="C19" s="15">
        <f>[1]Budget!I20</f>
        <v>2000</v>
      </c>
      <c r="D19" s="15">
        <f>[1]Budget!J20</f>
        <v>3000</v>
      </c>
      <c r="E19" s="15">
        <f>[1]Budget!K20</f>
        <v>3000</v>
      </c>
      <c r="F19" s="15">
        <f>[1]Budget!L20</f>
        <v>3000</v>
      </c>
      <c r="G19" s="15">
        <f>[1]Budget!M20</f>
        <v>3000</v>
      </c>
      <c r="H19" s="15">
        <f>[1]Budget!N20</f>
        <v>3000</v>
      </c>
    </row>
    <row r="20" spans="1:8" x14ac:dyDescent="0.25">
      <c r="A20" t="str">
        <f>[1]Budget!G21</f>
        <v>Parish Council Longterm Maintenance Commitment</v>
      </c>
      <c r="B20" s="15">
        <f>[1]Budget!H21</f>
        <v>3000</v>
      </c>
      <c r="C20" s="15">
        <f>[1]Budget!I21</f>
        <v>6000</v>
      </c>
      <c r="D20" s="15">
        <f>[1]Budget!J21</f>
        <v>9000</v>
      </c>
      <c r="E20" s="15">
        <f>[1]Budget!K21</f>
        <v>12000</v>
      </c>
      <c r="F20" s="15">
        <f>[1]Budget!L21</f>
        <v>15000</v>
      </c>
      <c r="G20" s="15">
        <f>[1]Budget!M21</f>
        <v>18000</v>
      </c>
      <c r="H20" s="15">
        <f>[1]Budget!N21</f>
        <v>21000</v>
      </c>
    </row>
    <row r="21" spans="1:8" x14ac:dyDescent="0.25">
      <c r="A21" s="2" t="str">
        <f>[1]Budget!G22</f>
        <v>Total Reserves</v>
      </c>
      <c r="B21" s="17">
        <f>[1]Budget!H22</f>
        <v>16300</v>
      </c>
      <c r="C21" s="17">
        <f>[1]Budget!I22</f>
        <v>27200</v>
      </c>
      <c r="D21" s="17">
        <f>[1]Budget!J22</f>
        <v>34927</v>
      </c>
      <c r="E21" s="17">
        <f>[1]Budget!K22</f>
        <v>42702.6</v>
      </c>
      <c r="F21" s="17">
        <f>[1]Budget!L22</f>
        <v>49279.229999999996</v>
      </c>
      <c r="G21" s="17">
        <f>[1]Budget!M22</f>
        <v>58579.229999999996</v>
      </c>
      <c r="H21" s="17">
        <f>[1]Budget!N22</f>
        <v>67879.23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TSMPC</dc:creator>
  <cp:lastModifiedBy>TSMPC</cp:lastModifiedBy>
  <cp:lastPrinted>2017-02-01T13:23:38Z</cp:lastPrinted>
  <dcterms:created xsi:type="dcterms:W3CDTF">2017-02-01T13:15:33Z</dcterms:created>
  <dcterms:modified xsi:type="dcterms:W3CDTF">2017-03-14T14:34:46Z</dcterms:modified>
</cp:coreProperties>
</file>