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1075" windowHeight="7620" activeTab="6"/>
  </bookViews>
  <sheets>
    <sheet name="Income" sheetId="2" r:id="rId1"/>
    <sheet name="Expenditure" sheetId="3" r:id="rId2"/>
    <sheet name="Bank Reconciliation" sheetId="4" r:id="rId3"/>
    <sheet name="Variance Statement for BDO" sheetId="5" r:id="rId4"/>
    <sheet name="For Annual Meeting" sheetId="6" r:id="rId5"/>
    <sheet name="Hall Reinstatement Expenses" sheetId="7" r:id="rId6"/>
    <sheet name="Insurance Payments" sheetId="8" r:id="rId7"/>
  </sheets>
  <calcPr calcId="145621"/>
</workbook>
</file>

<file path=xl/calcChain.xml><?xml version="1.0" encoding="utf-8"?>
<calcChain xmlns="http://schemas.openxmlformats.org/spreadsheetml/2006/main">
  <c r="F22" i="7" l="1"/>
  <c r="E22" i="7"/>
  <c r="D22" i="7"/>
  <c r="D24" i="8" l="1"/>
  <c r="D26" i="8"/>
  <c r="D33" i="8"/>
  <c r="E24" i="8"/>
  <c r="E26" i="8"/>
  <c r="E33" i="8"/>
  <c r="F24" i="8"/>
  <c r="F26" i="8"/>
  <c r="F33" i="8"/>
  <c r="G24" i="8"/>
  <c r="G26" i="8"/>
  <c r="G33" i="8"/>
  <c r="H33" i="8"/>
  <c r="H31" i="8"/>
  <c r="H30" i="8"/>
  <c r="H29" i="8"/>
  <c r="H28" i="8"/>
  <c r="H26" i="8"/>
  <c r="C24" i="8"/>
  <c r="B173" i="6"/>
  <c r="B177" i="6"/>
  <c r="B164" i="6"/>
  <c r="B167" i="6"/>
  <c r="D156" i="6"/>
  <c r="D47" i="6"/>
  <c r="D23" i="5"/>
  <c r="F23" i="5" s="1"/>
  <c r="F16" i="5"/>
  <c r="E16" i="5"/>
  <c r="F11" i="5"/>
  <c r="E11" i="5"/>
  <c r="F6" i="5"/>
  <c r="E6" i="5"/>
  <c r="B16" i="4"/>
  <c r="B20" i="4"/>
  <c r="B10" i="4"/>
  <c r="B7" i="4"/>
  <c r="E23" i="5"/>
  <c r="D107" i="3"/>
  <c r="E107" i="3"/>
  <c r="F107" i="3"/>
  <c r="D48" i="2"/>
</calcChain>
</file>

<file path=xl/sharedStrings.xml><?xml version="1.0" encoding="utf-8"?>
<sst xmlns="http://schemas.openxmlformats.org/spreadsheetml/2006/main" count="1363" uniqueCount="349">
  <si>
    <t>Trimley St Martin Parish Council</t>
  </si>
  <si>
    <t>Date</t>
  </si>
  <si>
    <t>Reference</t>
  </si>
  <si>
    <t>Details</t>
  </si>
  <si>
    <t>Amount</t>
  </si>
  <si>
    <t>Primary Account</t>
  </si>
  <si>
    <t>First Analysis Account</t>
  </si>
  <si>
    <t>REC 000001</t>
  </si>
  <si>
    <t>Opening Balance</t>
  </si>
  <si>
    <t>Bank: Current Account</t>
  </si>
  <si>
    <t>Creditors: Opening balances contra</t>
  </si>
  <si>
    <t>K Coutts</t>
  </si>
  <si>
    <t>Expenses: Clerk's Salary</t>
  </si>
  <si>
    <t>Expenses: Clerk's Expenses</t>
  </si>
  <si>
    <t>REC 000002</t>
  </si>
  <si>
    <t>Bank: Savings Account</t>
  </si>
  <si>
    <t>REC 000003</t>
  </si>
  <si>
    <t>Bank Interest</t>
  </si>
  <si>
    <t>Income: Bank Interest</t>
  </si>
  <si>
    <t>REC 000004</t>
  </si>
  <si>
    <t>REC 000005</t>
  </si>
  <si>
    <t>REC 000006</t>
  </si>
  <si>
    <t>REC 000007</t>
  </si>
  <si>
    <t>REC 000008</t>
  </si>
  <si>
    <t>CHQ 000044</t>
  </si>
  <si>
    <t>B Dunningham</t>
  </si>
  <si>
    <t>Expenses: Bus Shelter Cleaning</t>
  </si>
  <si>
    <t>CHQ 000045</t>
  </si>
  <si>
    <t>HMRC Annual</t>
  </si>
  <si>
    <t>Expenses: TAXand NI-HMRC</t>
  </si>
  <si>
    <t>CHQ 000046</t>
  </si>
  <si>
    <t>Felixstowe Academy - PP Printing</t>
  </si>
  <si>
    <t>Expenses: Parish Pump Printing</t>
  </si>
  <si>
    <t>CHQ 000047</t>
  </si>
  <si>
    <t>JAS Roundabout</t>
  </si>
  <si>
    <t>Expenses: Gardening-Roundabout</t>
  </si>
  <si>
    <t>CHQ 000048</t>
  </si>
  <si>
    <t>JAS 50% Flowerbeds</t>
  </si>
  <si>
    <t>Expenses: Gardening - Beds</t>
  </si>
  <si>
    <t>CHQ 000049</t>
  </si>
  <si>
    <t>CHQ 000050</t>
  </si>
  <si>
    <t>G Hall</t>
  </si>
  <si>
    <t>Expenses: Parish Pump Delivery</t>
  </si>
  <si>
    <t>CHQ 000051</t>
  </si>
  <si>
    <t>J Barker</t>
  </si>
  <si>
    <t>Expenses: Councillors Expenses</t>
  </si>
  <si>
    <t>CHQ 000053</t>
  </si>
  <si>
    <t>Felixstowe Futures</t>
  </si>
  <si>
    <t>Expenses: Donations</t>
  </si>
  <si>
    <t>REC 000009</t>
  </si>
  <si>
    <t>HMRC VAT Reclaim</t>
  </si>
  <si>
    <t>Income: VAT 126 - Reclaimed</t>
  </si>
  <si>
    <t>REC 000010</t>
  </si>
  <si>
    <t>Share Dividend</t>
  </si>
  <si>
    <t>Income: Share Dividend</t>
  </si>
  <si>
    <t>CHQ 000054</t>
  </si>
  <si>
    <t>CHQ 000055</t>
  </si>
  <si>
    <t>CHQ 000056</t>
  </si>
  <si>
    <t>Computing Needs</t>
  </si>
  <si>
    <t>Expenses: Office Supplies</t>
  </si>
  <si>
    <t>CHQ 000057</t>
  </si>
  <si>
    <t>Suffolk Assoc of Local Councils - SALC-annual membership</t>
  </si>
  <si>
    <t>Expenses: Subscriptions</t>
  </si>
  <si>
    <t>REC 000011</t>
  </si>
  <si>
    <t>SCDC-1st half precept</t>
  </si>
  <si>
    <t>Income: Precept</t>
  </si>
  <si>
    <t>REC 000012</t>
  </si>
  <si>
    <t>Boxing Club - rental instalment</t>
  </si>
  <si>
    <t>Income: Rental</t>
  </si>
  <si>
    <t>CHQ 000060</t>
  </si>
  <si>
    <t>CHQ 000059</t>
  </si>
  <si>
    <t>CHQ 000061</t>
  </si>
  <si>
    <t>REC 000013</t>
  </si>
  <si>
    <t>Bank Adjustment - bank error</t>
  </si>
  <si>
    <t>Income: Bank Error - refund</t>
  </si>
  <si>
    <t>CHQ 000062</t>
  </si>
  <si>
    <t>CHQ 000063</t>
  </si>
  <si>
    <t>Community Action Suffolk</t>
  </si>
  <si>
    <t>CHQ 000064</t>
  </si>
  <si>
    <t>Colin Monk - Internal Audit</t>
  </si>
  <si>
    <t>Expenses: Audits</t>
  </si>
  <si>
    <t>CHQ 000065</t>
  </si>
  <si>
    <t>CHQ 000066</t>
  </si>
  <si>
    <t>CHQ 000067</t>
  </si>
  <si>
    <t>CHQ 000068</t>
  </si>
  <si>
    <t>CHQ 000069</t>
  </si>
  <si>
    <t>CHQ 000070</t>
  </si>
  <si>
    <t>CPRE - Membership</t>
  </si>
  <si>
    <t>CHQ 000071</t>
  </si>
  <si>
    <t>Security Solutions Ltd - hall boarding</t>
  </si>
  <si>
    <t>Expenses: Hall Rebuild</t>
  </si>
  <si>
    <t>CHQ 000072</t>
  </si>
  <si>
    <t>Trimley methodist Hall - booking</t>
  </si>
  <si>
    <t>REC 000014</t>
  </si>
  <si>
    <t>CHQ 000073</t>
  </si>
  <si>
    <t>CHQ 000074</t>
  </si>
  <si>
    <t>CHQ 000075</t>
  </si>
  <si>
    <t>CHQ 000076</t>
  </si>
  <si>
    <t>HMRC Months 1 - 4</t>
  </si>
  <si>
    <t>CHQ 000077</t>
  </si>
  <si>
    <t>BDO LLP - External Audit</t>
  </si>
  <si>
    <t>REC 000015</t>
  </si>
  <si>
    <t>AVIVA</t>
  </si>
  <si>
    <t>Income: Insurance Advance</t>
  </si>
  <si>
    <t>REC 000016</t>
  </si>
  <si>
    <t>CHQ 000078</t>
  </si>
  <si>
    <t>Ipswich Insulations Ltd-Asbestos Survey</t>
  </si>
  <si>
    <t>CHQ 000079</t>
  </si>
  <si>
    <t>HMRC Month 5</t>
  </si>
  <si>
    <t>CHQ 000080</t>
  </si>
  <si>
    <t>CHQ 000081</t>
  </si>
  <si>
    <t>CHQ 000082</t>
  </si>
  <si>
    <t>CHQ 000083</t>
  </si>
  <si>
    <t>CHQ 000084</t>
  </si>
  <si>
    <t>CHQ 000085</t>
  </si>
  <si>
    <t>Broker Network Ltd (Insurance)</t>
  </si>
  <si>
    <t>Expenses: Insurance Premium</t>
  </si>
  <si>
    <t>CHQ 000086</t>
  </si>
  <si>
    <t>HMRC Month 6</t>
  </si>
  <si>
    <t>CHQ 000087</t>
  </si>
  <si>
    <t>CHQ 000088</t>
  </si>
  <si>
    <t>CHQ 000089</t>
  </si>
  <si>
    <t>CHQ 000090</t>
  </si>
  <si>
    <t>CHQ 000091</t>
  </si>
  <si>
    <t>HMRC Month 7</t>
  </si>
  <si>
    <t>CHQ 000092</t>
  </si>
  <si>
    <t>CHQ 000093</t>
  </si>
  <si>
    <t>CHQ 000094</t>
  </si>
  <si>
    <t>CHQ 000095</t>
  </si>
  <si>
    <t>CHQ 000096</t>
  </si>
  <si>
    <t>CHQ 000097</t>
  </si>
  <si>
    <t>CHQ 000098</t>
  </si>
  <si>
    <t>SCDC Tennis Club Rates</t>
  </si>
  <si>
    <t>Expenses: Business rates</t>
  </si>
  <si>
    <t>CHQ 000099</t>
  </si>
  <si>
    <t>CHQ 000100</t>
  </si>
  <si>
    <t>CHQ 000101</t>
  </si>
  <si>
    <t>Royal British Legion - Chaplet</t>
  </si>
  <si>
    <t>CHQ 000102</t>
  </si>
  <si>
    <t>Heather Rodwell</t>
  </si>
  <si>
    <t>CHQ 000103</t>
  </si>
  <si>
    <t>Salvation Army (Donation - Last Post</t>
  </si>
  <si>
    <t>REC 000017</t>
  </si>
  <si>
    <t>SCDC-2nd half precept</t>
  </si>
  <si>
    <t>REC 000018</t>
  </si>
  <si>
    <t>REC 000019</t>
  </si>
  <si>
    <t>REC 000020</t>
  </si>
  <si>
    <t>Ipswich County Court</t>
  </si>
  <si>
    <t>Debtors: Boxing Club Rent</t>
  </si>
  <si>
    <t>CHQ 000104</t>
  </si>
  <si>
    <t>Disability Advice Centre</t>
  </si>
  <si>
    <t>REC 000022</t>
  </si>
  <si>
    <t>REC 000023</t>
  </si>
  <si>
    <t>VAT refund</t>
  </si>
  <si>
    <t>CHQ 000105</t>
  </si>
  <si>
    <t>HMRC Month 8</t>
  </si>
  <si>
    <t>CHQ 000106</t>
  </si>
  <si>
    <t>CHQ 000107</t>
  </si>
  <si>
    <t>CHQ 000108</t>
  </si>
  <si>
    <t>CHQ 000109</t>
  </si>
  <si>
    <t>J Sills</t>
  </si>
  <si>
    <t>CHQ 000110</t>
  </si>
  <si>
    <t>CHQ 000111</t>
  </si>
  <si>
    <t>CHQ 000112</t>
  </si>
  <si>
    <t>CHQ 000113</t>
  </si>
  <si>
    <t>REC 000024</t>
  </si>
  <si>
    <t>REC 000025</t>
  </si>
  <si>
    <t>Income: Insurance - Contents</t>
  </si>
  <si>
    <t>REC 000026</t>
  </si>
  <si>
    <t>CHQ 000114</t>
  </si>
  <si>
    <t>Royal Mail - postal redirection</t>
  </si>
  <si>
    <t>Expenses: Post</t>
  </si>
  <si>
    <t>CHQ 000115</t>
  </si>
  <si>
    <t>CHQ 000116</t>
  </si>
  <si>
    <t>REC 000027</t>
  </si>
  <si>
    <t>CHQ 000117</t>
  </si>
  <si>
    <t>Trimley Sports and Social Club</t>
  </si>
  <si>
    <t>CHQ 000118</t>
  </si>
  <si>
    <t>CHQ 000119</t>
  </si>
  <si>
    <t>CHQ 000120</t>
  </si>
  <si>
    <t>Suffolk Wildlife Trust</t>
  </si>
  <si>
    <t>CHQ 000121</t>
  </si>
  <si>
    <t>CHQ 000122</t>
  </si>
  <si>
    <t>Goslings Farms</t>
  </si>
  <si>
    <t>Expenses: Christmas Tree</t>
  </si>
  <si>
    <t>CHQ 000123</t>
  </si>
  <si>
    <t>CHQ 000124</t>
  </si>
  <si>
    <t>HMRC Month 9</t>
  </si>
  <si>
    <t>CHQ 000125</t>
  </si>
  <si>
    <t>CHQ 000126</t>
  </si>
  <si>
    <t>CHQ 000127</t>
  </si>
  <si>
    <t>Concertus</t>
  </si>
  <si>
    <t>CHQ 000128</t>
  </si>
  <si>
    <t>CHQ 000129</t>
  </si>
  <si>
    <t>The Saints Players</t>
  </si>
  <si>
    <t>CHQ 000130</t>
  </si>
  <si>
    <t>MLM Building Control Ltd</t>
  </si>
  <si>
    <t>CHQ 000131</t>
  </si>
  <si>
    <t>CHQ 000132</t>
  </si>
  <si>
    <t>CHQ 000133</t>
  </si>
  <si>
    <t>CHQ 000134</t>
  </si>
  <si>
    <t>HMRC Month 10</t>
  </si>
  <si>
    <t>CHQ 000135</t>
  </si>
  <si>
    <t>Felixstowe Town Council</t>
  </si>
  <si>
    <t>Expenses: Cemetery Fees</t>
  </si>
  <si>
    <t>REC 000028</t>
  </si>
  <si>
    <t>REC 000029</t>
  </si>
  <si>
    <t>REC 000030</t>
  </si>
  <si>
    <t>REC 000031</t>
  </si>
  <si>
    <t>CHQ 000136</t>
  </si>
  <si>
    <t>REC 000032</t>
  </si>
  <si>
    <t>SCC Locality Budget</t>
  </si>
  <si>
    <t>Income: Grant Funding</t>
  </si>
  <si>
    <t>REC 000033</t>
  </si>
  <si>
    <t>Alfred Williams Charitable Trust</t>
  </si>
  <si>
    <t>REC 000034</t>
  </si>
  <si>
    <t>REC 000035</t>
  </si>
  <si>
    <t>CHQ 000137</t>
  </si>
  <si>
    <t>CHQ 000138</t>
  </si>
  <si>
    <t>CHQ 000139</t>
  </si>
  <si>
    <t>CHQ 000140</t>
  </si>
  <si>
    <t>HMRC Month 11</t>
  </si>
  <si>
    <t>CHQ 000141</t>
  </si>
  <si>
    <t>East Anglian Air Ambulance</t>
  </si>
  <si>
    <t>CHQ 000142</t>
  </si>
  <si>
    <t>SARS</t>
  </si>
  <si>
    <t>CHQ 000145</t>
  </si>
  <si>
    <t>REC 000036</t>
  </si>
  <si>
    <t>REC 000037</t>
  </si>
  <si>
    <t>REC 000038</t>
  </si>
  <si>
    <t>Income: Staged Insurance Advance</t>
  </si>
  <si>
    <t>REC 000039</t>
  </si>
  <si>
    <t>Trinity College Cambridge</t>
  </si>
  <si>
    <t>REC 000040</t>
  </si>
  <si>
    <t>CHQ 000143</t>
  </si>
  <si>
    <t>Inviron</t>
  </si>
  <si>
    <t>CHQ 000144</t>
  </si>
  <si>
    <t>REC 000041</t>
  </si>
  <si>
    <t>CHQ 000146</t>
  </si>
  <si>
    <t>REC 000042</t>
  </si>
  <si>
    <t>The Annie Tranmer Trust</t>
  </si>
  <si>
    <t>Receipts</t>
  </si>
  <si>
    <t>From 1 Apr 2013 to 31 Mar 2014</t>
  </si>
  <si>
    <t>Gross</t>
  </si>
  <si>
    <t>VAT</t>
  </si>
  <si>
    <t>Net</t>
  </si>
  <si>
    <t>Totals</t>
  </si>
  <si>
    <t>Cheque Payments</t>
  </si>
  <si>
    <t>Balance BF</t>
  </si>
  <si>
    <t>(+)Precept</t>
  </si>
  <si>
    <t>(+)Other receipts</t>
  </si>
  <si>
    <t>(+)VAT Recovered</t>
  </si>
  <si>
    <t>Sub-Total</t>
  </si>
  <si>
    <t>(-)Salaries</t>
  </si>
  <si>
    <t>(-)Other Payments</t>
  </si>
  <si>
    <t>Total</t>
  </si>
  <si>
    <t>(A)</t>
  </si>
  <si>
    <t>Bank Accounts @ 31.03.2014</t>
  </si>
  <si>
    <t>Current</t>
  </si>
  <si>
    <t>Deposit</t>
  </si>
  <si>
    <t>Less cheques to be cashed</t>
  </si>
  <si>
    <t>Plus cheques to be banked</t>
  </si>
  <si>
    <t>(B)</t>
  </si>
  <si>
    <t>NB (A) and (B) must match</t>
  </si>
  <si>
    <t>Name: K Coutts</t>
  </si>
  <si>
    <t>(Parish Clerk)</t>
  </si>
  <si>
    <t>Date:</t>
  </si>
  <si>
    <t>Name:  J Barker</t>
  </si>
  <si>
    <t>Chairman</t>
  </si>
  <si>
    <t>Bank Reconciliation 2013-14</t>
  </si>
  <si>
    <t>TRIMLEY ST MARTIN PARISH COUNCIL</t>
  </si>
  <si>
    <t>ANNUAL AUDIT 2013 - 2014</t>
  </si>
  <si>
    <t>SIGNIFICANT VARIANCES OVER 10% AND £100</t>
  </si>
  <si>
    <t xml:space="preserve">BOX </t>
  </si>
  <si>
    <t>TITLE</t>
  </si>
  <si>
    <t>2012-13</t>
  </si>
  <si>
    <t>2013-14</t>
  </si>
  <si>
    <t xml:space="preserve"> Amt Difference</t>
  </si>
  <si>
    <t>% Difference</t>
  </si>
  <si>
    <t>2013-14 EXPLANATION</t>
  </si>
  <si>
    <t>PRECEPT</t>
  </si>
  <si>
    <t>Increase in precept</t>
  </si>
  <si>
    <t>TOTAL OTHER RECPTS</t>
  </si>
  <si>
    <t>STAFF COSTS</t>
  </si>
  <si>
    <t>ALL OTHER PAYMENTS</t>
  </si>
  <si>
    <t>INCOME</t>
  </si>
  <si>
    <t>EXPENDITURE</t>
  </si>
  <si>
    <t>Balance BF from 2012-13</t>
  </si>
  <si>
    <t>Balance Carried Forward</t>
  </si>
  <si>
    <t>NB The PC no longer uses a petty cash system - the clerk reclaims expenses on a monthly basis, submitting receipts and logging milage on a spreadsheet.  This includes new telephone line installation and 50% of rental - installed in December 2012.  Receipts are presented for inspection at monthly meetings.</t>
  </si>
  <si>
    <t>SCDC-1st half precept and 1st half of government grant</t>
  </si>
  <si>
    <t>SCDC-2nd half precept and 2nd half of government grant</t>
  </si>
  <si>
    <t>Income: Precept (£8806) and government grant (£1280.35)</t>
  </si>
  <si>
    <t>Method</t>
  </si>
  <si>
    <t>Comment</t>
  </si>
  <si>
    <t>Inc VAT</t>
  </si>
  <si>
    <t>Exc VAT</t>
  </si>
  <si>
    <t>Analysis</t>
  </si>
  <si>
    <t>sums insured</t>
  </si>
  <si>
    <t>Item</t>
  </si>
  <si>
    <t>Description</t>
  </si>
  <si>
    <t>Claim</t>
  </si>
  <si>
    <t>Buildings</t>
  </si>
  <si>
    <t>Office Contents</t>
  </si>
  <si>
    <t>Contents</t>
  </si>
  <si>
    <t>ICOW</t>
  </si>
  <si>
    <t>Comments</t>
  </si>
  <si>
    <t>Contents claim : Viking</t>
  </si>
  <si>
    <t>tables &amp; chairs</t>
  </si>
  <si>
    <t>inclusive of debris clearance</t>
  </si>
  <si>
    <t>curtains</t>
  </si>
  <si>
    <t>general</t>
  </si>
  <si>
    <t>hire of Church Hall</t>
  </si>
  <si>
    <t>6 months at £27.50</t>
  </si>
  <si>
    <t>2a</t>
  </si>
  <si>
    <t>Trimley Sports &amp; Social club hall</t>
  </si>
  <si>
    <t>Hall Hire</t>
  </si>
  <si>
    <t>2c</t>
  </si>
  <si>
    <t>Feb to July (incl) 6 months at £27.50</t>
  </si>
  <si>
    <t>clearance work</t>
  </si>
  <si>
    <t>3a</t>
  </si>
  <si>
    <t>John Barker</t>
  </si>
  <si>
    <t>Meeting 11/10/13 - £13 mileage &amp; £4.60 parking</t>
  </si>
  <si>
    <t>4a</t>
  </si>
  <si>
    <t>Meeting 22/11/13 - £11 mileage &amp; £4.60 parking</t>
  </si>
  <si>
    <t>4b</t>
  </si>
  <si>
    <t>John Sills</t>
  </si>
  <si>
    <t>Meeting 22/11/13 - £10 mileage &amp; £4.60 parking</t>
  </si>
  <si>
    <t>4c</t>
  </si>
  <si>
    <t>Meeting 10/12/13 - £11 mileage &amp; £4.60 parking</t>
  </si>
  <si>
    <t>4d</t>
  </si>
  <si>
    <t>Meeting 10/12/13 - £10 mileage &amp; £4.60 parking</t>
  </si>
  <si>
    <t>MLM</t>
  </si>
  <si>
    <t>Building Regs Consultants</t>
  </si>
  <si>
    <t>QS Fees</t>
  </si>
  <si>
    <t>6a</t>
  </si>
  <si>
    <t>A C Harding : tender</t>
  </si>
  <si>
    <t>totals</t>
  </si>
  <si>
    <t>less excess</t>
  </si>
  <si>
    <t>adjusted loss</t>
  </si>
  <si>
    <t>Total Interim payments</t>
  </si>
  <si>
    <t>Interim payments                                    1</t>
  </si>
  <si>
    <t>Expenses: Councillors Expenses (Hall rebuild)</t>
  </si>
  <si>
    <t>Trimley St Martin Parish Council Bank Reconciliation 2013-14</t>
  </si>
  <si>
    <t>Trimley St Martin PC Insurance Payment Details</t>
  </si>
  <si>
    <t xml:space="preserve">Village hall reinstatement related expenses following arson attack as detailed in attached spreadsheet.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</si>
  <si>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Clerk's hours increased from 12 per week to 20 per week in November 2012 increasing staff costs by £2400 over a 12 month period.  2012-13 (Months 1-12 annual payment) and 2013-14 (Months 1-11 monthly payments) both paid in this 12 month period due to changing from annual to monthly 'RTI' payments.  Total £2634.55</t>
  </si>
  <si>
    <t>HMRC Annual 2012-13</t>
  </si>
  <si>
    <t>Village hall almost destroyed in an arson attack.  Insurance claim and staged advances as per attached spreadsheet - £145, 724.39.  £3,200 received in grants/donations towards refurbishment of the hall.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</si>
</sst>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£&quot;#,##0;[Red]\-&quot;£&quot;#,##0"/>
    <numFmt numFmtId="8" formatCode="&quot;£&quot;#,##0.00;[Red]\-&quot;£&quot;#,##0.00"/>
    <numFmt numFmtId="164" formatCode="&quot;£&quot;#,##0.00"/>
    <numFmt numFmtId="165" formatCode="&quot;£&quot;#,##0"/>
    <numFmt numFmtId="166" formatCode="&quot;£&quot;#,##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2" borderId="2" xfId="0" applyFill="1" applyBorder="1"/>
    <xf numFmtId="0" fontId="0" fillId="2" borderId="3" xfId="0" applyFill="1" applyBorder="1"/>
    <xf numFmtId="164" fontId="0" fillId="2" borderId="3" xfId="0" applyNumberFormat="1" applyFill="1" applyBorder="1"/>
    <xf numFmtId="164" fontId="0" fillId="2" borderId="4" xfId="0" applyNumberFormat="1" applyFill="1" applyBorder="1"/>
    <xf numFmtId="14" fontId="0" fillId="0" borderId="5" xfId="0" applyNumberFormat="1" applyBorder="1"/>
    <xf numFmtId="0" fontId="0" fillId="0" borderId="6" xfId="0" applyBorder="1"/>
    <xf numFmtId="164" fontId="0" fillId="0" borderId="6" xfId="0" applyNumberFormat="1" applyBorder="1"/>
    <xf numFmtId="0" fontId="0" fillId="0" borderId="7" xfId="0" applyBorder="1"/>
    <xf numFmtId="14" fontId="0" fillId="0" borderId="8" xfId="0" applyNumberFormat="1" applyBorder="1"/>
    <xf numFmtId="0" fontId="0" fillId="0" borderId="9" xfId="0" applyBorder="1"/>
    <xf numFmtId="164" fontId="0" fillId="0" borderId="9" xfId="0" applyNumberFormat="1" applyBorder="1"/>
    <xf numFmtId="0" fontId="0" fillId="0" borderId="10" xfId="0" applyBorder="1"/>
    <xf numFmtId="0" fontId="0" fillId="0" borderId="1" xfId="0" applyBorder="1"/>
    <xf numFmtId="0" fontId="0" fillId="2" borderId="5" xfId="0" applyFill="1" applyBorder="1"/>
    <xf numFmtId="0" fontId="0" fillId="2" borderId="6" xfId="0" applyFill="1" applyBorder="1"/>
    <xf numFmtId="164" fontId="0" fillId="2" borderId="6" xfId="0" applyNumberFormat="1" applyFill="1" applyBorder="1"/>
    <xf numFmtId="0" fontId="0" fillId="2" borderId="7" xfId="0" applyFill="1" applyBorder="1"/>
    <xf numFmtId="0" fontId="0" fillId="3" borderId="1" xfId="0" applyFill="1" applyBorder="1"/>
    <xf numFmtId="14" fontId="3" fillId="5" borderId="5" xfId="0" applyNumberFormat="1" applyFont="1" applyFill="1" applyBorder="1"/>
    <xf numFmtId="0" fontId="3" fillId="5" borderId="6" xfId="0" applyFont="1" applyFill="1" applyBorder="1"/>
    <xf numFmtId="164" fontId="3" fillId="5" borderId="6" xfId="0" applyNumberFormat="1" applyFont="1" applyFill="1" applyBorder="1"/>
    <xf numFmtId="0" fontId="3" fillId="5" borderId="7" xfId="0" applyFont="1" applyFill="1" applyBorder="1"/>
    <xf numFmtId="0" fontId="3" fillId="0" borderId="0" xfId="0" applyFont="1"/>
    <xf numFmtId="14" fontId="3" fillId="5" borderId="8" xfId="0" applyNumberFormat="1" applyFont="1" applyFill="1" applyBorder="1"/>
    <xf numFmtId="0" fontId="3" fillId="5" borderId="9" xfId="0" applyFont="1" applyFill="1" applyBorder="1"/>
    <xf numFmtId="164" fontId="3" fillId="5" borderId="9" xfId="0" applyNumberFormat="1" applyFont="1" applyFill="1" applyBorder="1"/>
    <xf numFmtId="0" fontId="3" fillId="5" borderId="10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164" fontId="4" fillId="2" borderId="3" xfId="0" applyNumberFormat="1" applyFont="1" applyFill="1" applyBorder="1"/>
    <xf numFmtId="0" fontId="4" fillId="2" borderId="4" xfId="0" applyFont="1" applyFill="1" applyBorder="1"/>
    <xf numFmtId="14" fontId="3" fillId="0" borderId="0" xfId="0" applyNumberFormat="1" applyFont="1"/>
    <xf numFmtId="164" fontId="3" fillId="0" borderId="0" xfId="0" applyNumberFormat="1" applyFont="1"/>
    <xf numFmtId="0" fontId="3" fillId="2" borderId="2" xfId="0" applyFont="1" applyFill="1" applyBorder="1"/>
    <xf numFmtId="0" fontId="3" fillId="2" borderId="3" xfId="0" applyFont="1" applyFill="1" applyBorder="1"/>
    <xf numFmtId="164" fontId="3" fillId="2" borderId="4" xfId="0" applyNumberFormat="1" applyFont="1" applyFill="1" applyBorder="1"/>
    <xf numFmtId="164" fontId="3" fillId="2" borderId="3" xfId="0" applyNumberFormat="1" applyFont="1" applyFill="1" applyBorder="1"/>
    <xf numFmtId="0" fontId="3" fillId="2" borderId="4" xfId="0" applyFont="1" applyFill="1" applyBorder="1"/>
    <xf numFmtId="0" fontId="3" fillId="0" borderId="1" xfId="0" applyFont="1" applyBorder="1"/>
    <xf numFmtId="164" fontId="3" fillId="0" borderId="1" xfId="0" applyNumberFormat="1" applyFont="1" applyBorder="1"/>
    <xf numFmtId="0" fontId="3" fillId="6" borderId="1" xfId="0" applyFont="1" applyFill="1" applyBorder="1"/>
    <xf numFmtId="164" fontId="3" fillId="6" borderId="1" xfId="0" applyNumberFormat="1" applyFont="1" applyFill="1" applyBorder="1"/>
    <xf numFmtId="0" fontId="5" fillId="0" borderId="0" xfId="0" applyFont="1" applyAlignment="1"/>
    <xf numFmtId="0" fontId="5" fillId="0" borderId="0" xfId="0" applyFont="1"/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left"/>
    </xf>
    <xf numFmtId="0" fontId="5" fillId="0" borderId="9" xfId="0" applyFont="1" applyBorder="1"/>
    <xf numFmtId="165" fontId="5" fillId="0" borderId="9" xfId="0" applyNumberFormat="1" applyFont="1" applyBorder="1"/>
    <xf numFmtId="9" fontId="5" fillId="0" borderId="9" xfId="1" applyNumberFormat="1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165" fontId="6" fillId="0" borderId="0" xfId="0" applyNumberFormat="1" applyFont="1" applyBorder="1"/>
    <xf numFmtId="9" fontId="6" fillId="0" borderId="0" xfId="1" applyNumberFormat="1" applyFont="1" applyBorder="1"/>
    <xf numFmtId="0" fontId="6" fillId="4" borderId="1" xfId="0" applyFont="1" applyFill="1" applyBorder="1" applyAlignment="1">
      <alignment horizontal="left"/>
    </xf>
    <xf numFmtId="0" fontId="5" fillId="0" borderId="2" xfId="0" applyFont="1" applyBorder="1"/>
    <xf numFmtId="165" fontId="5" fillId="0" borderId="3" xfId="0" applyNumberFormat="1" applyFont="1" applyBorder="1"/>
    <xf numFmtId="9" fontId="5" fillId="0" borderId="4" xfId="1" applyNumberFormat="1" applyFont="1" applyBorder="1"/>
    <xf numFmtId="0" fontId="6" fillId="0" borderId="0" xfId="0" applyFont="1"/>
    <xf numFmtId="0" fontId="5" fillId="0" borderId="3" xfId="0" applyFont="1" applyBorder="1"/>
    <xf numFmtId="9" fontId="5" fillId="0" borderId="3" xfId="1" applyFont="1" applyBorder="1"/>
    <xf numFmtId="0" fontId="6" fillId="0" borderId="0" xfId="0" applyFont="1" applyAlignment="1"/>
    <xf numFmtId="0" fontId="6" fillId="0" borderId="0" xfId="0" applyFont="1" applyBorder="1" applyAlignment="1"/>
    <xf numFmtId="165" fontId="5" fillId="0" borderId="3" xfId="0" applyNumberFormat="1" applyFont="1" applyBorder="1" applyAlignment="1"/>
    <xf numFmtId="9" fontId="5" fillId="0" borderId="3" xfId="1" applyFont="1" applyBorder="1" applyAlignment="1"/>
    <xf numFmtId="14" fontId="6" fillId="0" borderId="0" xfId="0" applyNumberFormat="1" applyFont="1"/>
    <xf numFmtId="0" fontId="6" fillId="0" borderId="0" xfId="0" applyFont="1" applyBorder="1" applyAlignment="1">
      <alignment vertical="top"/>
    </xf>
    <xf numFmtId="0" fontId="0" fillId="0" borderId="0" xfId="0" applyFill="1"/>
    <xf numFmtId="164" fontId="0" fillId="0" borderId="0" xfId="0" applyNumberFormat="1" applyFill="1"/>
    <xf numFmtId="14" fontId="0" fillId="0" borderId="1" xfId="0" applyNumberFormat="1" applyFill="1" applyBorder="1"/>
    <xf numFmtId="0" fontId="0" fillId="0" borderId="1" xfId="0" applyFill="1" applyBorder="1"/>
    <xf numFmtId="164" fontId="0" fillId="0" borderId="1" xfId="0" applyNumberFormat="1" applyFill="1" applyBorder="1"/>
    <xf numFmtId="164" fontId="0" fillId="2" borderId="1" xfId="0" applyNumberFormat="1" applyFill="1" applyBorder="1"/>
    <xf numFmtId="0" fontId="8" fillId="0" borderId="0" xfId="0" applyFont="1"/>
    <xf numFmtId="0" fontId="10" fillId="0" borderId="0" xfId="0" applyFont="1"/>
    <xf numFmtId="0" fontId="11" fillId="0" borderId="0" xfId="0" applyFont="1"/>
    <xf numFmtId="8" fontId="11" fillId="0" borderId="0" xfId="0" applyNumberFormat="1" applyFont="1"/>
    <xf numFmtId="6" fontId="11" fillId="0" borderId="0" xfId="0" applyNumberFormat="1" applyFont="1"/>
    <xf numFmtId="0" fontId="8" fillId="0" borderId="0" xfId="0" applyFont="1" applyBorder="1"/>
    <xf numFmtId="0" fontId="9" fillId="0" borderId="1" xfId="0" applyFont="1" applyBorder="1"/>
    <xf numFmtId="0" fontId="9" fillId="0" borderId="1" xfId="0" applyFont="1" applyBorder="1" applyAlignment="1">
      <alignment wrapText="1"/>
    </xf>
    <xf numFmtId="4" fontId="8" fillId="0" borderId="1" xfId="0" applyNumberFormat="1" applyFont="1" applyBorder="1"/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4" fontId="8" fillId="0" borderId="1" xfId="0" applyNumberFormat="1" applyFont="1" applyBorder="1" applyAlignment="1">
      <alignment wrapText="1"/>
    </xf>
    <xf numFmtId="4" fontId="12" fillId="0" borderId="1" xfId="0" applyNumberFormat="1" applyFont="1" applyBorder="1"/>
    <xf numFmtId="4" fontId="8" fillId="0" borderId="0" xfId="0" applyNumberFormat="1" applyFont="1"/>
    <xf numFmtId="0" fontId="8" fillId="0" borderId="2" xfId="0" applyFont="1" applyBorder="1"/>
    <xf numFmtId="4" fontId="8" fillId="0" borderId="4" xfId="0" applyNumberFormat="1" applyFont="1" applyBorder="1"/>
    <xf numFmtId="0" fontId="8" fillId="0" borderId="14" xfId="0" applyFont="1" applyBorder="1"/>
    <xf numFmtId="4" fontId="8" fillId="0" borderId="14" xfId="0" applyNumberFormat="1" applyFont="1" applyBorder="1"/>
    <xf numFmtId="4" fontId="12" fillId="0" borderId="14" xfId="0" applyNumberFormat="1" applyFont="1" applyBorder="1"/>
    <xf numFmtId="0" fontId="8" fillId="2" borderId="15" xfId="0" applyFont="1" applyFill="1" applyBorder="1"/>
    <xf numFmtId="4" fontId="8" fillId="2" borderId="16" xfId="0" applyNumberFormat="1" applyFont="1" applyFill="1" applyBorder="1"/>
    <xf numFmtId="4" fontId="8" fillId="2" borderId="17" xfId="0" applyNumberFormat="1" applyFont="1" applyFill="1" applyBorder="1"/>
    <xf numFmtId="164" fontId="6" fillId="0" borderId="0" xfId="0" applyNumberFormat="1" applyFont="1"/>
    <xf numFmtId="166" fontId="0" fillId="0" borderId="1" xfId="0" applyNumberFormat="1" applyBorder="1"/>
    <xf numFmtId="166" fontId="0" fillId="3" borderId="1" xfId="0" applyNumberFormat="1" applyFill="1" applyBorder="1"/>
    <xf numFmtId="166" fontId="0" fillId="0" borderId="0" xfId="0" applyNumberFormat="1"/>
    <xf numFmtId="14" fontId="0" fillId="0" borderId="0" xfId="0" applyNumberFormat="1" applyFill="1"/>
    <xf numFmtId="0" fontId="0" fillId="0" borderId="2" xfId="0" applyFill="1" applyBorder="1"/>
    <xf numFmtId="0" fontId="0" fillId="0" borderId="3" xfId="0" applyFill="1" applyBorder="1"/>
    <xf numFmtId="164" fontId="0" fillId="0" borderId="3" xfId="0" applyNumberFormat="1" applyFill="1" applyBorder="1"/>
    <xf numFmtId="0" fontId="0" fillId="0" borderId="4" xfId="0" applyFill="1" applyBorder="1"/>
    <xf numFmtId="0" fontId="1" fillId="0" borderId="1" xfId="0" applyFont="1" applyFill="1" applyBorder="1"/>
    <xf numFmtId="0" fontId="0" fillId="2" borderId="1" xfId="0" applyFill="1" applyBorder="1"/>
    <xf numFmtId="0" fontId="0" fillId="3" borderId="2" xfId="0" applyFill="1" applyBorder="1" applyAlignment="1">
      <alignment horizontal="left"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6" fillId="0" borderId="0" xfId="0" applyFont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9" xfId="0" applyFill="1" applyBorder="1" applyAlignment="1">
      <alignment horizontal="center"/>
    </xf>
    <xf numFmtId="0" fontId="6" fillId="0" borderId="5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3" fillId="6" borderId="2" xfId="0" applyFont="1" applyFill="1" applyBorder="1" applyAlignment="1"/>
    <xf numFmtId="0" fontId="3" fillId="6" borderId="3" xfId="0" applyFont="1" applyFill="1" applyBorder="1" applyAlignment="1"/>
    <xf numFmtId="0" fontId="3" fillId="6" borderId="4" xfId="0" applyFont="1" applyFill="1" applyBorder="1" applyAlignment="1"/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5" xfId="0" applyFon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vertical="top" wrapText="1"/>
    </xf>
    <xf numFmtId="0" fontId="6" fillId="0" borderId="12" xfId="0" applyFont="1" applyBorder="1" applyAlignment="1">
      <alignment horizontal="center"/>
    </xf>
    <xf numFmtId="0" fontId="0" fillId="0" borderId="7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0" xfId="0" applyBorder="1" applyAlignment="1">
      <alignment vertical="top"/>
    </xf>
    <xf numFmtId="0" fontId="5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Fill="1"/>
    <xf numFmtId="164" fontId="3" fillId="0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29" workbookViewId="0">
      <selection activeCell="F51" sqref="F51"/>
    </sheetView>
  </sheetViews>
  <sheetFormatPr defaultRowHeight="15" x14ac:dyDescent="0.25"/>
  <cols>
    <col min="1" max="2" width="10.7109375" bestFit="1" customWidth="1"/>
    <col min="3" max="3" width="50.5703125" bestFit="1" customWidth="1"/>
    <col min="4" max="4" width="11.140625" style="2" bestFit="1" customWidth="1"/>
    <col min="5" max="5" width="20.85546875" bestFit="1" customWidth="1"/>
    <col min="6" max="6" width="53.140625" bestFit="1" customWidth="1"/>
  </cols>
  <sheetData>
    <row r="1" spans="1:6" x14ac:dyDescent="0.25">
      <c r="A1" s="116" t="s">
        <v>0</v>
      </c>
      <c r="B1" s="116"/>
      <c r="C1" s="116"/>
      <c r="D1" s="116"/>
      <c r="E1" s="116"/>
      <c r="F1" s="116"/>
    </row>
    <row r="2" spans="1:6" x14ac:dyDescent="0.25">
      <c r="A2" s="116" t="s">
        <v>241</v>
      </c>
      <c r="B2" s="116"/>
      <c r="C2" s="116"/>
      <c r="D2" s="116"/>
      <c r="E2" s="116"/>
      <c r="F2" s="116"/>
    </row>
    <row r="3" spans="1:6" x14ac:dyDescent="0.25">
      <c r="A3" s="116" t="s">
        <v>242</v>
      </c>
      <c r="B3" s="116"/>
      <c r="C3" s="116"/>
      <c r="D3" s="116"/>
      <c r="E3" s="116"/>
      <c r="F3" s="116"/>
    </row>
    <row r="4" spans="1:6" x14ac:dyDescent="0.25">
      <c r="A4" s="16" t="s">
        <v>1</v>
      </c>
      <c r="B4" s="17" t="s">
        <v>2</v>
      </c>
      <c r="C4" s="17" t="s">
        <v>3</v>
      </c>
      <c r="D4" s="18" t="s">
        <v>4</v>
      </c>
      <c r="E4" s="17" t="s">
        <v>5</v>
      </c>
      <c r="F4" s="19" t="s">
        <v>6</v>
      </c>
    </row>
    <row r="5" spans="1:6" x14ac:dyDescent="0.25">
      <c r="A5" s="7">
        <v>41365</v>
      </c>
      <c r="B5" s="8" t="s">
        <v>7</v>
      </c>
      <c r="C5" s="8" t="s">
        <v>8</v>
      </c>
      <c r="D5" s="9">
        <v>3843.5</v>
      </c>
      <c r="E5" s="8" t="s">
        <v>9</v>
      </c>
      <c r="F5" s="10" t="s">
        <v>10</v>
      </c>
    </row>
    <row r="6" spans="1:6" x14ac:dyDescent="0.25">
      <c r="A6" s="11">
        <v>41365</v>
      </c>
      <c r="B6" s="12" t="s">
        <v>14</v>
      </c>
      <c r="C6" s="12" t="s">
        <v>8</v>
      </c>
      <c r="D6" s="13">
        <v>11005.3</v>
      </c>
      <c r="E6" s="12" t="s">
        <v>15</v>
      </c>
      <c r="F6" s="14" t="s">
        <v>10</v>
      </c>
    </row>
    <row r="7" spans="1:6" x14ac:dyDescent="0.25">
      <c r="A7" s="1"/>
    </row>
    <row r="8" spans="1:6" x14ac:dyDescent="0.25">
      <c r="A8" s="1">
        <v>41369</v>
      </c>
      <c r="B8" t="s">
        <v>52</v>
      </c>
      <c r="C8" t="s">
        <v>53</v>
      </c>
      <c r="D8" s="2">
        <v>0.45</v>
      </c>
      <c r="E8" t="s">
        <v>9</v>
      </c>
      <c r="F8" t="s">
        <v>54</v>
      </c>
    </row>
    <row r="9" spans="1:6" x14ac:dyDescent="0.25">
      <c r="A9" s="1">
        <v>41381</v>
      </c>
      <c r="B9" t="s">
        <v>72</v>
      </c>
      <c r="C9" t="s">
        <v>73</v>
      </c>
      <c r="D9" s="2">
        <v>-0.8</v>
      </c>
      <c r="E9" t="s">
        <v>9</v>
      </c>
      <c r="F9" t="s">
        <v>74</v>
      </c>
    </row>
    <row r="10" spans="1:6" x14ac:dyDescent="0.25">
      <c r="A10" s="1">
        <v>41393</v>
      </c>
      <c r="B10" t="s">
        <v>16</v>
      </c>
      <c r="C10" t="s">
        <v>17</v>
      </c>
      <c r="D10" s="2">
        <v>0.45</v>
      </c>
      <c r="E10" t="s">
        <v>15</v>
      </c>
      <c r="F10" t="s">
        <v>18</v>
      </c>
    </row>
    <row r="11" spans="1:6" x14ac:dyDescent="0.25">
      <c r="A11" s="1">
        <v>41394</v>
      </c>
      <c r="B11" t="s">
        <v>63</v>
      </c>
      <c r="C11" t="s">
        <v>290</v>
      </c>
      <c r="D11" s="2">
        <v>10086.35</v>
      </c>
      <c r="E11" t="s">
        <v>9</v>
      </c>
      <c r="F11" t="s">
        <v>292</v>
      </c>
    </row>
    <row r="12" spans="1:6" x14ac:dyDescent="0.25">
      <c r="A12" s="1">
        <v>41395</v>
      </c>
      <c r="B12" t="s">
        <v>49</v>
      </c>
      <c r="C12" t="s">
        <v>50</v>
      </c>
      <c r="D12" s="2">
        <v>99.14</v>
      </c>
      <c r="E12" t="s">
        <v>9</v>
      </c>
      <c r="F12" t="s">
        <v>51</v>
      </c>
    </row>
    <row r="13" spans="1:6" x14ac:dyDescent="0.25">
      <c r="A13" s="1">
        <v>41417</v>
      </c>
      <c r="B13" t="s">
        <v>19</v>
      </c>
      <c r="C13" t="s">
        <v>17</v>
      </c>
      <c r="D13" s="2">
        <v>0.51</v>
      </c>
      <c r="E13" t="s">
        <v>15</v>
      </c>
      <c r="F13" t="s">
        <v>18</v>
      </c>
    </row>
    <row r="14" spans="1:6" x14ac:dyDescent="0.25">
      <c r="A14" s="1">
        <v>41424</v>
      </c>
      <c r="B14" t="s">
        <v>66</v>
      </c>
      <c r="C14" t="s">
        <v>67</v>
      </c>
      <c r="D14" s="2">
        <v>25</v>
      </c>
      <c r="E14" t="s">
        <v>9</v>
      </c>
      <c r="F14" t="s">
        <v>68</v>
      </c>
    </row>
    <row r="15" spans="1:6" x14ac:dyDescent="0.25">
      <c r="A15" s="1">
        <v>41448</v>
      </c>
      <c r="B15" t="s">
        <v>20</v>
      </c>
      <c r="C15" t="s">
        <v>17</v>
      </c>
      <c r="D15" s="2">
        <v>0.52</v>
      </c>
      <c r="E15" t="s">
        <v>15</v>
      </c>
      <c r="F15" t="s">
        <v>18</v>
      </c>
    </row>
    <row r="16" spans="1:6" x14ac:dyDescent="0.25">
      <c r="A16" s="1">
        <v>41460</v>
      </c>
      <c r="B16" t="s">
        <v>93</v>
      </c>
      <c r="C16" t="s">
        <v>53</v>
      </c>
      <c r="D16" s="2">
        <v>0.45</v>
      </c>
      <c r="E16" t="s">
        <v>9</v>
      </c>
      <c r="F16" t="s">
        <v>54</v>
      </c>
    </row>
    <row r="17" spans="1:6" x14ac:dyDescent="0.25">
      <c r="A17" s="1">
        <v>41478</v>
      </c>
      <c r="B17" t="s">
        <v>21</v>
      </c>
      <c r="C17" t="s">
        <v>17</v>
      </c>
      <c r="D17" s="2">
        <v>0.51</v>
      </c>
      <c r="E17" t="s">
        <v>15</v>
      </c>
      <c r="F17" t="s">
        <v>18</v>
      </c>
    </row>
    <row r="18" spans="1:6" x14ac:dyDescent="0.25">
      <c r="A18" s="1">
        <v>41488</v>
      </c>
      <c r="B18" t="s">
        <v>101</v>
      </c>
      <c r="C18" t="s">
        <v>102</v>
      </c>
      <c r="D18" s="2">
        <v>5000</v>
      </c>
      <c r="E18" t="s">
        <v>9</v>
      </c>
      <c r="F18" t="s">
        <v>103</v>
      </c>
    </row>
    <row r="19" spans="1:6" x14ac:dyDescent="0.25">
      <c r="A19" s="1">
        <v>41491</v>
      </c>
      <c r="B19" t="s">
        <v>104</v>
      </c>
      <c r="C19" t="s">
        <v>50</v>
      </c>
      <c r="D19" s="2">
        <v>82.27</v>
      </c>
      <c r="E19" t="s">
        <v>9</v>
      </c>
      <c r="F19" t="s">
        <v>51</v>
      </c>
    </row>
    <row r="20" spans="1:6" x14ac:dyDescent="0.25">
      <c r="A20" s="1">
        <v>41509</v>
      </c>
      <c r="B20" t="s">
        <v>22</v>
      </c>
      <c r="C20" t="s">
        <v>17</v>
      </c>
      <c r="D20" s="2">
        <v>0.52</v>
      </c>
      <c r="E20" t="s">
        <v>15</v>
      </c>
      <c r="F20" t="s">
        <v>18</v>
      </c>
    </row>
    <row r="21" spans="1:6" x14ac:dyDescent="0.25">
      <c r="A21" s="1">
        <v>41539</v>
      </c>
      <c r="B21" t="s">
        <v>23</v>
      </c>
      <c r="C21" t="s">
        <v>17</v>
      </c>
      <c r="D21" s="2">
        <v>0.52</v>
      </c>
      <c r="E21" t="s">
        <v>15</v>
      </c>
      <c r="F21" t="s">
        <v>18</v>
      </c>
    </row>
    <row r="22" spans="1:6" x14ac:dyDescent="0.25">
      <c r="A22" s="1">
        <v>41547</v>
      </c>
      <c r="B22" t="s">
        <v>142</v>
      </c>
      <c r="C22" t="s">
        <v>291</v>
      </c>
      <c r="D22" s="2">
        <v>10086.35</v>
      </c>
      <c r="E22" t="s">
        <v>9</v>
      </c>
      <c r="F22" t="s">
        <v>292</v>
      </c>
    </row>
    <row r="23" spans="1:6" x14ac:dyDescent="0.25">
      <c r="A23" s="1">
        <v>41554</v>
      </c>
      <c r="B23" t="s">
        <v>144</v>
      </c>
      <c r="C23" t="s">
        <v>53</v>
      </c>
      <c r="D23" s="2">
        <v>0.45</v>
      </c>
      <c r="E23" t="s">
        <v>9</v>
      </c>
      <c r="F23" t="s">
        <v>54</v>
      </c>
    </row>
    <row r="24" spans="1:6" x14ac:dyDescent="0.25">
      <c r="A24" s="1">
        <v>41570</v>
      </c>
      <c r="B24" t="s">
        <v>145</v>
      </c>
      <c r="C24" t="s">
        <v>17</v>
      </c>
      <c r="D24" s="2">
        <v>0.51</v>
      </c>
      <c r="E24" t="s">
        <v>15</v>
      </c>
      <c r="F24" t="s">
        <v>18</v>
      </c>
    </row>
    <row r="25" spans="1:6" x14ac:dyDescent="0.25">
      <c r="A25" s="1">
        <v>41576</v>
      </c>
      <c r="B25" t="s">
        <v>146</v>
      </c>
      <c r="C25" t="s">
        <v>147</v>
      </c>
      <c r="D25" s="2">
        <v>50</v>
      </c>
      <c r="E25" t="s">
        <v>9</v>
      </c>
      <c r="F25" t="s">
        <v>148</v>
      </c>
    </row>
    <row r="26" spans="1:6" x14ac:dyDescent="0.25">
      <c r="A26" s="1">
        <v>41582</v>
      </c>
      <c r="B26" t="s">
        <v>152</v>
      </c>
      <c r="C26" t="s">
        <v>153</v>
      </c>
      <c r="D26" s="2">
        <v>106.18</v>
      </c>
      <c r="E26" t="s">
        <v>9</v>
      </c>
      <c r="F26" t="s">
        <v>51</v>
      </c>
    </row>
    <row r="27" spans="1:6" x14ac:dyDescent="0.25">
      <c r="A27" s="1">
        <v>41583</v>
      </c>
      <c r="B27" t="s">
        <v>151</v>
      </c>
      <c r="C27" t="s">
        <v>147</v>
      </c>
      <c r="D27" s="2">
        <v>50</v>
      </c>
      <c r="E27" t="s">
        <v>9</v>
      </c>
      <c r="F27" t="s">
        <v>148</v>
      </c>
    </row>
    <row r="28" spans="1:6" x14ac:dyDescent="0.25">
      <c r="A28" s="1">
        <v>41601</v>
      </c>
      <c r="B28" t="s">
        <v>165</v>
      </c>
      <c r="C28" t="s">
        <v>17</v>
      </c>
      <c r="D28" s="2">
        <v>0.52</v>
      </c>
      <c r="E28" t="s">
        <v>15</v>
      </c>
      <c r="F28" t="s">
        <v>18</v>
      </c>
    </row>
    <row r="29" spans="1:6" x14ac:dyDescent="0.25">
      <c r="A29" s="1">
        <v>41606</v>
      </c>
      <c r="B29" t="s">
        <v>166</v>
      </c>
      <c r="C29" t="s">
        <v>102</v>
      </c>
      <c r="D29" s="2">
        <v>4165</v>
      </c>
      <c r="E29" t="s">
        <v>9</v>
      </c>
      <c r="F29" t="s">
        <v>167</v>
      </c>
    </row>
    <row r="30" spans="1:6" x14ac:dyDescent="0.25">
      <c r="A30" s="1">
        <v>41607</v>
      </c>
      <c r="B30" t="s">
        <v>168</v>
      </c>
      <c r="C30" t="s">
        <v>147</v>
      </c>
      <c r="D30" s="2">
        <v>50</v>
      </c>
      <c r="E30" t="s">
        <v>9</v>
      </c>
      <c r="F30" t="s">
        <v>148</v>
      </c>
    </row>
    <row r="31" spans="1:6" x14ac:dyDescent="0.25">
      <c r="A31" s="1">
        <v>41631</v>
      </c>
      <c r="B31" t="s">
        <v>227</v>
      </c>
      <c r="C31" t="s">
        <v>17</v>
      </c>
      <c r="D31" s="2">
        <v>0.51</v>
      </c>
      <c r="E31" t="s">
        <v>15</v>
      </c>
      <c r="F31" t="s">
        <v>18</v>
      </c>
    </row>
    <row r="32" spans="1:6" x14ac:dyDescent="0.25">
      <c r="A32" s="1">
        <v>41632</v>
      </c>
      <c r="B32" t="s">
        <v>174</v>
      </c>
      <c r="C32" t="s">
        <v>147</v>
      </c>
      <c r="D32" s="2">
        <v>50</v>
      </c>
      <c r="E32" t="s">
        <v>9</v>
      </c>
      <c r="F32" t="s">
        <v>148</v>
      </c>
    </row>
    <row r="33" spans="1:6" x14ac:dyDescent="0.25">
      <c r="A33" s="1">
        <v>41645</v>
      </c>
      <c r="B33" t="s">
        <v>207</v>
      </c>
      <c r="C33" t="s">
        <v>53</v>
      </c>
      <c r="D33" s="2">
        <v>0.45</v>
      </c>
      <c r="E33" t="s">
        <v>9</v>
      </c>
      <c r="F33" t="s">
        <v>54</v>
      </c>
    </row>
    <row r="34" spans="1:6" x14ac:dyDescent="0.25">
      <c r="A34" s="1">
        <v>41660</v>
      </c>
      <c r="B34" t="s">
        <v>205</v>
      </c>
      <c r="C34" t="s">
        <v>50</v>
      </c>
      <c r="D34" s="2">
        <v>229.49</v>
      </c>
      <c r="E34" t="s">
        <v>9</v>
      </c>
      <c r="F34" t="s">
        <v>51</v>
      </c>
    </row>
    <row r="35" spans="1:6" x14ac:dyDescent="0.25">
      <c r="A35" s="1">
        <v>41660</v>
      </c>
      <c r="B35" t="s">
        <v>206</v>
      </c>
      <c r="C35" t="s">
        <v>17</v>
      </c>
      <c r="D35" s="2">
        <v>0.52</v>
      </c>
      <c r="E35" t="s">
        <v>15</v>
      </c>
      <c r="F35" t="s">
        <v>18</v>
      </c>
    </row>
    <row r="36" spans="1:6" x14ac:dyDescent="0.25">
      <c r="A36" s="1">
        <v>41669</v>
      </c>
      <c r="B36" t="s">
        <v>208</v>
      </c>
      <c r="C36" t="s">
        <v>147</v>
      </c>
      <c r="D36" s="2">
        <v>25</v>
      </c>
      <c r="E36" t="s">
        <v>9</v>
      </c>
      <c r="F36" t="s">
        <v>148</v>
      </c>
    </row>
    <row r="37" spans="1:6" x14ac:dyDescent="0.25">
      <c r="A37" s="1">
        <v>41680</v>
      </c>
      <c r="B37" t="s">
        <v>210</v>
      </c>
      <c r="C37" t="s">
        <v>211</v>
      </c>
      <c r="D37" s="2">
        <v>800</v>
      </c>
      <c r="E37" t="s">
        <v>9</v>
      </c>
      <c r="F37" t="s">
        <v>212</v>
      </c>
    </row>
    <row r="38" spans="1:6" x14ac:dyDescent="0.25">
      <c r="A38" s="1">
        <v>41693</v>
      </c>
      <c r="B38" t="s">
        <v>216</v>
      </c>
      <c r="C38" t="s">
        <v>17</v>
      </c>
      <c r="D38" s="2">
        <v>0.52</v>
      </c>
      <c r="E38" t="s">
        <v>15</v>
      </c>
      <c r="F38" t="s">
        <v>18</v>
      </c>
    </row>
    <row r="39" spans="1:6" x14ac:dyDescent="0.25">
      <c r="A39" s="1">
        <v>41696</v>
      </c>
      <c r="B39" t="s">
        <v>213</v>
      </c>
      <c r="C39" t="s">
        <v>214</v>
      </c>
      <c r="D39" s="2">
        <v>500</v>
      </c>
      <c r="E39" t="s">
        <v>9</v>
      </c>
      <c r="F39" t="s">
        <v>212</v>
      </c>
    </row>
    <row r="40" spans="1:6" x14ac:dyDescent="0.25">
      <c r="A40" s="1">
        <v>41703</v>
      </c>
      <c r="B40" t="s">
        <v>215</v>
      </c>
      <c r="C40" t="s">
        <v>147</v>
      </c>
      <c r="D40" s="2">
        <v>20</v>
      </c>
      <c r="E40" t="s">
        <v>9</v>
      </c>
      <c r="F40" t="s">
        <v>148</v>
      </c>
    </row>
    <row r="41" spans="1:6" x14ac:dyDescent="0.25">
      <c r="A41" s="1">
        <v>41704</v>
      </c>
      <c r="B41" t="s">
        <v>228</v>
      </c>
      <c r="C41" t="s">
        <v>50</v>
      </c>
      <c r="D41" s="2">
        <v>8119.28</v>
      </c>
      <c r="E41" t="s">
        <v>9</v>
      </c>
      <c r="F41" t="s">
        <v>51</v>
      </c>
    </row>
    <row r="42" spans="1:6" x14ac:dyDescent="0.25">
      <c r="A42" s="1">
        <v>41704</v>
      </c>
      <c r="B42" t="s">
        <v>233</v>
      </c>
      <c r="C42" t="s">
        <v>102</v>
      </c>
      <c r="D42" s="2">
        <v>36559.39</v>
      </c>
      <c r="E42" t="s">
        <v>9</v>
      </c>
      <c r="F42" t="s">
        <v>103</v>
      </c>
    </row>
    <row r="43" spans="1:6" x14ac:dyDescent="0.25">
      <c r="A43" s="1">
        <v>41709</v>
      </c>
      <c r="B43" t="s">
        <v>229</v>
      </c>
      <c r="C43" t="s">
        <v>102</v>
      </c>
      <c r="D43" s="2">
        <v>100000</v>
      </c>
      <c r="E43" t="s">
        <v>9</v>
      </c>
      <c r="F43" t="s">
        <v>230</v>
      </c>
    </row>
    <row r="44" spans="1:6" x14ac:dyDescent="0.25">
      <c r="A44" s="1">
        <v>41716</v>
      </c>
      <c r="B44" t="s">
        <v>231</v>
      </c>
      <c r="C44" t="s">
        <v>232</v>
      </c>
      <c r="D44" s="2">
        <v>2500</v>
      </c>
      <c r="E44" t="s">
        <v>9</v>
      </c>
      <c r="F44" t="s">
        <v>212</v>
      </c>
    </row>
    <row r="45" spans="1:6" x14ac:dyDescent="0.25">
      <c r="A45" s="1">
        <v>41720</v>
      </c>
      <c r="B45" t="s">
        <v>237</v>
      </c>
      <c r="C45" t="s">
        <v>17</v>
      </c>
      <c r="D45" s="2">
        <v>0.48</v>
      </c>
      <c r="E45" t="s">
        <v>15</v>
      </c>
      <c r="F45" t="s">
        <v>18</v>
      </c>
    </row>
    <row r="46" spans="1:6" x14ac:dyDescent="0.25">
      <c r="A46" s="1">
        <v>41723</v>
      </c>
      <c r="B46" t="s">
        <v>239</v>
      </c>
      <c r="C46" t="s">
        <v>240</v>
      </c>
      <c r="D46" s="2">
        <v>200</v>
      </c>
      <c r="E46" t="s">
        <v>9</v>
      </c>
      <c r="F46" t="s">
        <v>212</v>
      </c>
    </row>
    <row r="48" spans="1:6" x14ac:dyDescent="0.25">
      <c r="A48" s="3" t="s">
        <v>246</v>
      </c>
      <c r="B48" s="4"/>
      <c r="C48" s="4"/>
      <c r="D48" s="6">
        <f>SUM(D8:D47)</f>
        <v>178810.54</v>
      </c>
    </row>
    <row r="50" spans="4:4" x14ac:dyDescent="0.25">
      <c r="D50"/>
    </row>
    <row r="51" spans="4:4" x14ac:dyDescent="0.25">
      <c r="D51"/>
    </row>
    <row r="52" spans="4:4" x14ac:dyDescent="0.25">
      <c r="D52"/>
    </row>
  </sheetData>
  <mergeCells count="3">
    <mergeCell ref="A1:F1"/>
    <mergeCell ref="A2:F2"/>
    <mergeCell ref="A3:F3"/>
  </mergeCells>
  <printOptions gridLines="1"/>
  <pageMargins left="0.23622047244094491" right="0.23622047244094491" top="0.74803149606299213" bottom="0.74803149606299213" header="0.31496062992125984" footer="0.31496062992125984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opLeftCell="A84" workbookViewId="0">
      <selection activeCell="G55" sqref="G55:H55"/>
    </sheetView>
  </sheetViews>
  <sheetFormatPr defaultRowHeight="15" x14ac:dyDescent="0.25"/>
  <cols>
    <col min="1" max="1" width="10.7109375" style="70" bestFit="1" customWidth="1"/>
    <col min="2" max="2" width="11.28515625" style="70" bestFit="1" customWidth="1"/>
    <col min="3" max="3" width="40.5703125" style="70" customWidth="1"/>
    <col min="4" max="4" width="10.85546875" style="71" bestFit="1" customWidth="1"/>
    <col min="5" max="5" width="9.140625" style="71" bestFit="1" customWidth="1"/>
    <col min="6" max="6" width="10.140625" style="71" bestFit="1" customWidth="1"/>
    <col min="7" max="7" width="20.85546875" style="70" bestFit="1" customWidth="1"/>
    <col min="8" max="8" width="42.140625" style="70" bestFit="1" customWidth="1"/>
    <col min="9" max="16384" width="9.140625" style="70"/>
  </cols>
  <sheetData>
    <row r="1" spans="1:8" x14ac:dyDescent="0.25">
      <c r="A1" s="117" t="s">
        <v>0</v>
      </c>
      <c r="B1" s="117"/>
      <c r="C1" s="117"/>
      <c r="D1" s="117"/>
      <c r="E1" s="117"/>
      <c r="F1" s="117"/>
      <c r="G1" s="117"/>
      <c r="H1" s="117"/>
    </row>
    <row r="2" spans="1:8" x14ac:dyDescent="0.25">
      <c r="A2" s="117" t="s">
        <v>247</v>
      </c>
      <c r="B2" s="117"/>
      <c r="C2" s="117"/>
      <c r="D2" s="117"/>
      <c r="E2" s="117"/>
      <c r="F2" s="117"/>
      <c r="G2" s="117"/>
      <c r="H2" s="117"/>
    </row>
    <row r="3" spans="1:8" x14ac:dyDescent="0.25">
      <c r="A3" s="118" t="s">
        <v>242</v>
      </c>
      <c r="B3" s="118"/>
      <c r="C3" s="118"/>
      <c r="D3" s="118"/>
      <c r="E3" s="118"/>
      <c r="F3" s="118"/>
      <c r="G3" s="118"/>
      <c r="H3" s="118"/>
    </row>
    <row r="4" spans="1:8" x14ac:dyDescent="0.25">
      <c r="A4" s="103" t="s">
        <v>1</v>
      </c>
      <c r="B4" s="104" t="s">
        <v>2</v>
      </c>
      <c r="C4" s="104" t="s">
        <v>3</v>
      </c>
      <c r="D4" s="105" t="s">
        <v>243</v>
      </c>
      <c r="E4" s="105" t="s">
        <v>244</v>
      </c>
      <c r="F4" s="105" t="s">
        <v>245</v>
      </c>
      <c r="G4" s="104" t="s">
        <v>5</v>
      </c>
      <c r="H4" s="106" t="s">
        <v>6</v>
      </c>
    </row>
    <row r="5" spans="1:8" x14ac:dyDescent="0.25">
      <c r="A5" s="102">
        <v>41366</v>
      </c>
      <c r="B5" s="70" t="s">
        <v>24</v>
      </c>
      <c r="C5" s="70" t="s">
        <v>25</v>
      </c>
      <c r="D5" s="71">
        <v>54</v>
      </c>
      <c r="F5" s="71">
        <v>54</v>
      </c>
      <c r="G5" s="70" t="s">
        <v>9</v>
      </c>
      <c r="H5" s="70" t="s">
        <v>26</v>
      </c>
    </row>
    <row r="6" spans="1:8" x14ac:dyDescent="0.25">
      <c r="A6" s="102">
        <v>41366</v>
      </c>
      <c r="B6" s="70" t="s">
        <v>43</v>
      </c>
      <c r="C6" s="70" t="s">
        <v>44</v>
      </c>
      <c r="D6" s="71">
        <v>77</v>
      </c>
      <c r="F6" s="71">
        <v>77</v>
      </c>
      <c r="G6" s="70" t="s">
        <v>9</v>
      </c>
      <c r="H6" s="70" t="s">
        <v>45</v>
      </c>
    </row>
    <row r="7" spans="1:8" x14ac:dyDescent="0.25">
      <c r="A7" s="102">
        <v>41366</v>
      </c>
      <c r="B7" s="70" t="s">
        <v>46</v>
      </c>
      <c r="C7" s="70" t="s">
        <v>47</v>
      </c>
      <c r="D7" s="71">
        <v>250</v>
      </c>
      <c r="F7" s="71">
        <v>250</v>
      </c>
      <c r="G7" s="70" t="s">
        <v>9</v>
      </c>
      <c r="H7" s="70" t="s">
        <v>48</v>
      </c>
    </row>
    <row r="8" spans="1:8" x14ac:dyDescent="0.25">
      <c r="A8" s="102">
        <v>41366</v>
      </c>
      <c r="B8" s="70" t="s">
        <v>36</v>
      </c>
      <c r="C8" s="70" t="s">
        <v>37</v>
      </c>
      <c r="D8" s="71">
        <v>242.5</v>
      </c>
      <c r="F8" s="71">
        <v>242.5</v>
      </c>
      <c r="G8" s="70" t="s">
        <v>9</v>
      </c>
      <c r="H8" s="70" t="s">
        <v>38</v>
      </c>
    </row>
    <row r="9" spans="1:8" x14ac:dyDescent="0.25">
      <c r="A9" s="102">
        <v>41366</v>
      </c>
      <c r="B9" s="70" t="s">
        <v>33</v>
      </c>
      <c r="C9" s="70" t="s">
        <v>34</v>
      </c>
      <c r="D9" s="71">
        <v>265</v>
      </c>
      <c r="F9" s="71">
        <v>265</v>
      </c>
      <c r="G9" s="70" t="s">
        <v>9</v>
      </c>
      <c r="H9" s="70" t="s">
        <v>35</v>
      </c>
    </row>
    <row r="10" spans="1:8" x14ac:dyDescent="0.25">
      <c r="A10" s="102">
        <v>41366</v>
      </c>
      <c r="B10" s="70" t="s">
        <v>40</v>
      </c>
      <c r="C10" s="70" t="s">
        <v>41</v>
      </c>
      <c r="D10" s="71">
        <v>50</v>
      </c>
      <c r="F10" s="71">
        <v>50</v>
      </c>
      <c r="G10" s="70" t="s">
        <v>9</v>
      </c>
      <c r="H10" s="70" t="s">
        <v>42</v>
      </c>
    </row>
    <row r="11" spans="1:8" x14ac:dyDescent="0.25">
      <c r="A11" s="102">
        <v>41366</v>
      </c>
      <c r="B11" s="70" t="s">
        <v>30</v>
      </c>
      <c r="C11" s="70" t="s">
        <v>31</v>
      </c>
      <c r="D11" s="71">
        <v>97.2</v>
      </c>
      <c r="E11" s="71">
        <v>16.2</v>
      </c>
      <c r="F11" s="71">
        <v>81</v>
      </c>
      <c r="G11" s="70" t="s">
        <v>9</v>
      </c>
      <c r="H11" s="70" t="s">
        <v>32</v>
      </c>
    </row>
    <row r="12" spans="1:8" x14ac:dyDescent="0.25">
      <c r="A12" s="102">
        <v>41366</v>
      </c>
      <c r="B12" s="70" t="s">
        <v>39</v>
      </c>
      <c r="C12" s="70" t="s">
        <v>31</v>
      </c>
      <c r="D12" s="71">
        <v>59.4</v>
      </c>
      <c r="E12" s="71">
        <v>9.9</v>
      </c>
      <c r="F12" s="71">
        <v>49.5</v>
      </c>
      <c r="G12" s="70" t="s">
        <v>9</v>
      </c>
      <c r="H12" s="70" t="s">
        <v>32</v>
      </c>
    </row>
    <row r="13" spans="1:8" x14ac:dyDescent="0.25">
      <c r="A13" s="102">
        <v>41366</v>
      </c>
      <c r="B13" s="70" t="s">
        <v>27</v>
      </c>
      <c r="C13" s="70" t="s">
        <v>347</v>
      </c>
      <c r="D13" s="71">
        <v>890.28</v>
      </c>
      <c r="F13" s="71">
        <v>890.28</v>
      </c>
      <c r="G13" s="70" t="s">
        <v>9</v>
      </c>
      <c r="H13" s="70" t="s">
        <v>29</v>
      </c>
    </row>
    <row r="14" spans="1:8" x14ac:dyDescent="0.25">
      <c r="A14" s="102">
        <v>41401</v>
      </c>
      <c r="B14" s="70" t="s">
        <v>70</v>
      </c>
      <c r="C14" s="70" t="s">
        <v>25</v>
      </c>
      <c r="D14" s="71">
        <v>54</v>
      </c>
      <c r="F14" s="71">
        <v>54</v>
      </c>
      <c r="G14" s="70" t="s">
        <v>9</v>
      </c>
      <c r="H14" s="70" t="s">
        <v>26</v>
      </c>
    </row>
    <row r="15" spans="1:8" x14ac:dyDescent="0.25">
      <c r="A15" s="102">
        <v>41401</v>
      </c>
      <c r="B15" s="70" t="s">
        <v>56</v>
      </c>
      <c r="C15" s="70" t="s">
        <v>11</v>
      </c>
      <c r="D15" s="71">
        <v>83.75</v>
      </c>
      <c r="F15" s="71">
        <v>83.75</v>
      </c>
      <c r="G15" s="70" t="s">
        <v>9</v>
      </c>
      <c r="H15" s="70" t="s">
        <v>13</v>
      </c>
    </row>
    <row r="16" spans="1:8" x14ac:dyDescent="0.25">
      <c r="A16" s="102">
        <v>41401</v>
      </c>
      <c r="B16" s="70" t="s">
        <v>55</v>
      </c>
      <c r="C16" s="70" t="s">
        <v>11</v>
      </c>
      <c r="D16" s="71">
        <v>741.41</v>
      </c>
      <c r="F16" s="71">
        <v>741.41</v>
      </c>
      <c r="G16" s="70" t="s">
        <v>9</v>
      </c>
      <c r="H16" s="70" t="s">
        <v>12</v>
      </c>
    </row>
    <row r="17" spans="1:8" x14ac:dyDescent="0.25">
      <c r="A17" s="102">
        <v>41401</v>
      </c>
      <c r="B17" s="70" t="s">
        <v>57</v>
      </c>
      <c r="C17" s="70" t="s">
        <v>58</v>
      </c>
      <c r="D17" s="71">
        <v>55.08</v>
      </c>
      <c r="E17" s="71">
        <v>9.18</v>
      </c>
      <c r="F17" s="71">
        <v>45.9</v>
      </c>
      <c r="G17" s="70" t="s">
        <v>9</v>
      </c>
      <c r="H17" s="70" t="s">
        <v>59</v>
      </c>
    </row>
    <row r="18" spans="1:8" x14ac:dyDescent="0.25">
      <c r="A18" s="102">
        <v>41401</v>
      </c>
      <c r="B18" s="70" t="s">
        <v>60</v>
      </c>
      <c r="C18" s="70" t="s">
        <v>61</v>
      </c>
      <c r="D18" s="71">
        <v>632</v>
      </c>
      <c r="F18" s="71">
        <v>632</v>
      </c>
      <c r="G18" s="70" t="s">
        <v>9</v>
      </c>
      <c r="H18" s="70" t="s">
        <v>62</v>
      </c>
    </row>
    <row r="19" spans="1:8" x14ac:dyDescent="0.25">
      <c r="A19" s="102">
        <v>41429</v>
      </c>
      <c r="B19" s="70" t="s">
        <v>78</v>
      </c>
      <c r="C19" s="70" t="s">
        <v>79</v>
      </c>
      <c r="D19" s="71">
        <v>40</v>
      </c>
      <c r="F19" s="71">
        <v>40</v>
      </c>
      <c r="G19" s="70" t="s">
        <v>9</v>
      </c>
      <c r="H19" s="70" t="s">
        <v>80</v>
      </c>
    </row>
    <row r="20" spans="1:8" x14ac:dyDescent="0.25">
      <c r="A20" s="102">
        <v>41429</v>
      </c>
      <c r="B20" s="70" t="s">
        <v>75</v>
      </c>
      <c r="C20" s="70" t="s">
        <v>25</v>
      </c>
      <c r="D20" s="71">
        <v>67.5</v>
      </c>
      <c r="F20" s="71">
        <v>67.5</v>
      </c>
      <c r="G20" s="70" t="s">
        <v>9</v>
      </c>
      <c r="H20" s="70" t="s">
        <v>26</v>
      </c>
    </row>
    <row r="21" spans="1:8" x14ac:dyDescent="0.25">
      <c r="A21" s="102">
        <v>41429</v>
      </c>
      <c r="B21" s="70" t="s">
        <v>71</v>
      </c>
      <c r="C21" s="70" t="s">
        <v>11</v>
      </c>
      <c r="D21" s="71">
        <v>49.5</v>
      </c>
      <c r="F21" s="71">
        <v>49.5</v>
      </c>
      <c r="G21" s="70" t="s">
        <v>9</v>
      </c>
      <c r="H21" s="70" t="s">
        <v>13</v>
      </c>
    </row>
    <row r="22" spans="1:8" x14ac:dyDescent="0.25">
      <c r="A22" s="102">
        <v>41429</v>
      </c>
      <c r="B22" s="70" t="s">
        <v>69</v>
      </c>
      <c r="C22" s="70" t="s">
        <v>11</v>
      </c>
      <c r="D22" s="71">
        <v>741.21</v>
      </c>
      <c r="F22" s="71">
        <v>741.21</v>
      </c>
      <c r="G22" s="70" t="s">
        <v>9</v>
      </c>
      <c r="H22" s="70" t="s">
        <v>12</v>
      </c>
    </row>
    <row r="23" spans="1:8" x14ac:dyDescent="0.25">
      <c r="A23" s="102">
        <v>41429</v>
      </c>
      <c r="B23" s="70" t="s">
        <v>76</v>
      </c>
      <c r="C23" s="70" t="s">
        <v>77</v>
      </c>
      <c r="D23" s="71">
        <v>30</v>
      </c>
      <c r="F23" s="71">
        <v>30</v>
      </c>
      <c r="G23" s="70" t="s">
        <v>9</v>
      </c>
      <c r="H23" s="70" t="s">
        <v>62</v>
      </c>
    </row>
    <row r="24" spans="1:8" x14ac:dyDescent="0.25">
      <c r="A24" s="102">
        <v>41457</v>
      </c>
      <c r="B24" s="70" t="s">
        <v>84</v>
      </c>
      <c r="C24" s="70" t="s">
        <v>25</v>
      </c>
      <c r="D24" s="71">
        <v>54</v>
      </c>
      <c r="F24" s="71">
        <v>54</v>
      </c>
      <c r="G24" s="70" t="s">
        <v>9</v>
      </c>
      <c r="H24" s="70" t="s">
        <v>26</v>
      </c>
    </row>
    <row r="25" spans="1:8" x14ac:dyDescent="0.25">
      <c r="A25" s="102">
        <v>41457</v>
      </c>
      <c r="B25" s="70" t="s">
        <v>82</v>
      </c>
      <c r="C25" s="70" t="s">
        <v>11</v>
      </c>
      <c r="D25" s="71">
        <v>28.2</v>
      </c>
      <c r="F25" s="71">
        <v>28.2</v>
      </c>
      <c r="G25" s="70" t="s">
        <v>9</v>
      </c>
      <c r="H25" s="70" t="s">
        <v>13</v>
      </c>
    </row>
    <row r="26" spans="1:8" x14ac:dyDescent="0.25">
      <c r="A26" s="102">
        <v>41457</v>
      </c>
      <c r="B26" s="70" t="s">
        <v>81</v>
      </c>
      <c r="C26" s="70" t="s">
        <v>11</v>
      </c>
      <c r="D26" s="71">
        <v>741.41</v>
      </c>
      <c r="F26" s="71">
        <v>741.41</v>
      </c>
      <c r="G26" s="70" t="s">
        <v>9</v>
      </c>
      <c r="H26" s="70" t="s">
        <v>12</v>
      </c>
    </row>
    <row r="27" spans="1:8" x14ac:dyDescent="0.25">
      <c r="A27" s="102">
        <v>41457</v>
      </c>
      <c r="B27" s="70" t="s">
        <v>88</v>
      </c>
      <c r="C27" s="70" t="s">
        <v>89</v>
      </c>
      <c r="D27" s="71">
        <v>286.12</v>
      </c>
      <c r="E27" s="71">
        <v>47.69</v>
      </c>
      <c r="F27" s="71">
        <v>238.43</v>
      </c>
      <c r="G27" s="70" t="s">
        <v>9</v>
      </c>
      <c r="H27" s="70" t="s">
        <v>90</v>
      </c>
    </row>
    <row r="28" spans="1:8" x14ac:dyDescent="0.25">
      <c r="A28" s="102">
        <v>41457</v>
      </c>
      <c r="B28" s="70" t="s">
        <v>91</v>
      </c>
      <c r="C28" s="70" t="s">
        <v>92</v>
      </c>
      <c r="D28" s="71">
        <v>27.5</v>
      </c>
      <c r="E28" s="71">
        <v>0</v>
      </c>
      <c r="F28" s="71">
        <v>27.5</v>
      </c>
      <c r="G28" s="70" t="s">
        <v>9</v>
      </c>
      <c r="H28" s="70" t="s">
        <v>90</v>
      </c>
    </row>
    <row r="29" spans="1:8" x14ac:dyDescent="0.25">
      <c r="A29" s="102">
        <v>41457</v>
      </c>
      <c r="B29" s="70" t="s">
        <v>86</v>
      </c>
      <c r="C29" s="70" t="s">
        <v>87</v>
      </c>
      <c r="D29" s="71">
        <v>29</v>
      </c>
      <c r="F29" s="71">
        <v>29</v>
      </c>
      <c r="G29" s="70" t="s">
        <v>9</v>
      </c>
      <c r="H29" s="70" t="s">
        <v>62</v>
      </c>
    </row>
    <row r="30" spans="1:8" x14ac:dyDescent="0.25">
      <c r="A30" s="102">
        <v>41464</v>
      </c>
      <c r="B30" s="70" t="s">
        <v>94</v>
      </c>
      <c r="C30" s="70" t="s">
        <v>11</v>
      </c>
      <c r="D30" s="71">
        <v>100</v>
      </c>
      <c r="F30" s="71">
        <v>100</v>
      </c>
      <c r="G30" s="70" t="s">
        <v>9</v>
      </c>
      <c r="H30" s="70" t="s">
        <v>13</v>
      </c>
    </row>
    <row r="31" spans="1:8" x14ac:dyDescent="0.25">
      <c r="A31" s="102">
        <v>41464</v>
      </c>
      <c r="B31" s="70" t="s">
        <v>95</v>
      </c>
      <c r="C31" s="70" t="s">
        <v>44</v>
      </c>
      <c r="D31" s="71">
        <v>51.44</v>
      </c>
      <c r="F31" s="71">
        <v>51.44</v>
      </c>
      <c r="G31" s="70" t="s">
        <v>9</v>
      </c>
      <c r="H31" s="70" t="s">
        <v>45</v>
      </c>
    </row>
    <row r="32" spans="1:8" x14ac:dyDescent="0.25">
      <c r="A32" s="102">
        <v>41465</v>
      </c>
      <c r="B32" s="70" t="s">
        <v>96</v>
      </c>
      <c r="C32" s="70" t="s">
        <v>34</v>
      </c>
      <c r="D32" s="71">
        <v>265</v>
      </c>
      <c r="F32" s="71">
        <v>265</v>
      </c>
      <c r="G32" s="70" t="s">
        <v>9</v>
      </c>
      <c r="H32" s="70" t="s">
        <v>35</v>
      </c>
    </row>
    <row r="33" spans="1:8" x14ac:dyDescent="0.25">
      <c r="A33" s="102">
        <v>41473</v>
      </c>
      <c r="B33" s="70" t="s">
        <v>97</v>
      </c>
      <c r="C33" s="70" t="s">
        <v>98</v>
      </c>
      <c r="D33" s="71">
        <v>602.32000000000005</v>
      </c>
      <c r="F33" s="71">
        <v>602.32000000000005</v>
      </c>
      <c r="G33" s="70" t="s">
        <v>9</v>
      </c>
      <c r="H33" s="70" t="s">
        <v>29</v>
      </c>
    </row>
    <row r="34" spans="1:8" x14ac:dyDescent="0.25">
      <c r="A34" s="102">
        <v>41487</v>
      </c>
      <c r="B34" s="70" t="s">
        <v>99</v>
      </c>
      <c r="C34" s="70" t="s">
        <v>100</v>
      </c>
      <c r="D34" s="71">
        <v>120</v>
      </c>
      <c r="E34" s="71">
        <v>20</v>
      </c>
      <c r="F34" s="71">
        <v>100</v>
      </c>
      <c r="G34" s="70" t="s">
        <v>9</v>
      </c>
      <c r="H34" s="70" t="s">
        <v>80</v>
      </c>
    </row>
    <row r="35" spans="1:8" x14ac:dyDescent="0.25">
      <c r="A35" s="102">
        <v>41487</v>
      </c>
      <c r="B35" s="70" t="s">
        <v>85</v>
      </c>
      <c r="C35" s="70" t="s">
        <v>25</v>
      </c>
      <c r="D35" s="71">
        <v>67.5</v>
      </c>
      <c r="F35" s="71">
        <v>67.5</v>
      </c>
      <c r="G35" s="70" t="s">
        <v>9</v>
      </c>
      <c r="H35" s="70" t="s">
        <v>26</v>
      </c>
    </row>
    <row r="36" spans="1:8" x14ac:dyDescent="0.25">
      <c r="A36" s="102">
        <v>41487</v>
      </c>
      <c r="B36" s="70" t="s">
        <v>83</v>
      </c>
      <c r="C36" s="70" t="s">
        <v>11</v>
      </c>
      <c r="D36" s="71">
        <v>741.21</v>
      </c>
      <c r="F36" s="71">
        <v>741.21</v>
      </c>
      <c r="G36" s="70" t="s">
        <v>9</v>
      </c>
      <c r="H36" s="70" t="s">
        <v>12</v>
      </c>
    </row>
    <row r="37" spans="1:8" x14ac:dyDescent="0.25">
      <c r="A37" s="102">
        <v>41502</v>
      </c>
      <c r="B37" s="70" t="s">
        <v>105</v>
      </c>
      <c r="C37" s="70" t="s">
        <v>106</v>
      </c>
      <c r="D37" s="71">
        <v>462</v>
      </c>
      <c r="E37" s="71">
        <v>77</v>
      </c>
      <c r="F37" s="71">
        <v>385</v>
      </c>
      <c r="G37" s="70" t="s">
        <v>9</v>
      </c>
      <c r="H37" s="70" t="s">
        <v>90</v>
      </c>
    </row>
    <row r="38" spans="1:8" x14ac:dyDescent="0.25">
      <c r="A38" s="102">
        <v>41520</v>
      </c>
      <c r="B38" s="70" t="s">
        <v>110</v>
      </c>
      <c r="C38" s="70" t="s">
        <v>25</v>
      </c>
      <c r="D38" s="71">
        <v>67.5</v>
      </c>
      <c r="F38" s="71">
        <v>67.5</v>
      </c>
      <c r="G38" s="70" t="s">
        <v>9</v>
      </c>
      <c r="H38" s="70" t="s">
        <v>26</v>
      </c>
    </row>
    <row r="39" spans="1:8" x14ac:dyDescent="0.25">
      <c r="A39" s="102">
        <v>41520</v>
      </c>
      <c r="B39" s="70" t="s">
        <v>111</v>
      </c>
      <c r="C39" s="70" t="s">
        <v>11</v>
      </c>
      <c r="D39" s="71">
        <v>76</v>
      </c>
      <c r="F39" s="71">
        <v>76</v>
      </c>
      <c r="G39" s="70" t="s">
        <v>9</v>
      </c>
      <c r="H39" s="70" t="s">
        <v>13</v>
      </c>
    </row>
    <row r="40" spans="1:8" x14ac:dyDescent="0.25">
      <c r="A40" s="102">
        <v>41520</v>
      </c>
      <c r="B40" s="70" t="s">
        <v>109</v>
      </c>
      <c r="C40" s="70" t="s">
        <v>11</v>
      </c>
      <c r="D40" s="71">
        <v>741.21</v>
      </c>
      <c r="F40" s="71">
        <v>741.21</v>
      </c>
      <c r="G40" s="70" t="s">
        <v>9</v>
      </c>
      <c r="H40" s="70" t="s">
        <v>12</v>
      </c>
    </row>
    <row r="41" spans="1:8" x14ac:dyDescent="0.25">
      <c r="A41" s="102">
        <v>41520</v>
      </c>
      <c r="B41" s="70" t="s">
        <v>112</v>
      </c>
      <c r="C41" s="70" t="s">
        <v>92</v>
      </c>
      <c r="D41" s="71">
        <v>27.5</v>
      </c>
      <c r="E41" s="71">
        <v>0</v>
      </c>
      <c r="F41" s="71">
        <v>27.5</v>
      </c>
      <c r="G41" s="70" t="s">
        <v>9</v>
      </c>
      <c r="H41" s="70" t="s">
        <v>90</v>
      </c>
    </row>
    <row r="42" spans="1:8" x14ac:dyDescent="0.25">
      <c r="A42" s="102">
        <v>41520</v>
      </c>
      <c r="B42" s="70" t="s">
        <v>113</v>
      </c>
      <c r="C42" s="70" t="s">
        <v>58</v>
      </c>
      <c r="D42" s="71">
        <v>55.08</v>
      </c>
      <c r="E42" s="71">
        <v>9.18</v>
      </c>
      <c r="F42" s="71">
        <v>45.9</v>
      </c>
      <c r="G42" s="70" t="s">
        <v>9</v>
      </c>
      <c r="H42" s="70" t="s">
        <v>59</v>
      </c>
    </row>
    <row r="43" spans="1:8" x14ac:dyDescent="0.25">
      <c r="A43" s="102">
        <v>41520</v>
      </c>
      <c r="B43" s="70" t="s">
        <v>107</v>
      </c>
      <c r="C43" s="70" t="s">
        <v>108</v>
      </c>
      <c r="D43" s="71">
        <v>150.47999999999999</v>
      </c>
      <c r="F43" s="71">
        <v>150.47999999999999</v>
      </c>
      <c r="G43" s="70" t="s">
        <v>9</v>
      </c>
      <c r="H43" s="70" t="s">
        <v>29</v>
      </c>
    </row>
    <row r="44" spans="1:8" x14ac:dyDescent="0.25">
      <c r="A44" s="102">
        <v>41543</v>
      </c>
      <c r="B44" s="70" t="s">
        <v>114</v>
      </c>
      <c r="C44" s="70" t="s">
        <v>115</v>
      </c>
      <c r="D44" s="71">
        <v>1410.68</v>
      </c>
      <c r="F44" s="71">
        <v>1410.68</v>
      </c>
      <c r="G44" s="70" t="s">
        <v>9</v>
      </c>
      <c r="H44" s="70" t="s">
        <v>116</v>
      </c>
    </row>
    <row r="45" spans="1:8" x14ac:dyDescent="0.25">
      <c r="A45" s="102">
        <v>41548</v>
      </c>
      <c r="B45" s="70" t="s">
        <v>120</v>
      </c>
      <c r="C45" s="70" t="s">
        <v>25</v>
      </c>
      <c r="D45" s="71">
        <v>54</v>
      </c>
      <c r="F45" s="71">
        <v>54</v>
      </c>
      <c r="G45" s="70" t="s">
        <v>9</v>
      </c>
      <c r="H45" s="70" t="s">
        <v>26</v>
      </c>
    </row>
    <row r="46" spans="1:8" x14ac:dyDescent="0.25">
      <c r="A46" s="102">
        <v>41548</v>
      </c>
      <c r="B46" s="70" t="s">
        <v>121</v>
      </c>
      <c r="C46" s="70" t="s">
        <v>11</v>
      </c>
      <c r="D46" s="71">
        <v>58.18</v>
      </c>
      <c r="F46" s="71">
        <v>58.18</v>
      </c>
      <c r="G46" s="70" t="s">
        <v>9</v>
      </c>
      <c r="H46" s="70" t="s">
        <v>13</v>
      </c>
    </row>
    <row r="47" spans="1:8" x14ac:dyDescent="0.25">
      <c r="A47" s="102">
        <v>41548</v>
      </c>
      <c r="B47" s="70" t="s">
        <v>119</v>
      </c>
      <c r="C47" s="70" t="s">
        <v>11</v>
      </c>
      <c r="D47" s="71">
        <v>776.56</v>
      </c>
      <c r="F47" s="71">
        <v>776.56</v>
      </c>
      <c r="G47" s="70" t="s">
        <v>9</v>
      </c>
      <c r="H47" s="70" t="s">
        <v>12</v>
      </c>
    </row>
    <row r="48" spans="1:8" x14ac:dyDescent="0.25">
      <c r="A48" s="102">
        <v>41548</v>
      </c>
      <c r="B48" s="70" t="s">
        <v>122</v>
      </c>
      <c r="C48" s="70" t="s">
        <v>92</v>
      </c>
      <c r="D48" s="71">
        <v>27.5</v>
      </c>
      <c r="E48" s="71">
        <v>0</v>
      </c>
      <c r="F48" s="71">
        <v>27.5</v>
      </c>
      <c r="G48" s="70" t="s">
        <v>9</v>
      </c>
      <c r="H48" s="70" t="s">
        <v>90</v>
      </c>
    </row>
    <row r="49" spans="1:8" x14ac:dyDescent="0.25">
      <c r="A49" s="102">
        <v>41548</v>
      </c>
      <c r="B49" s="70" t="s">
        <v>117</v>
      </c>
      <c r="C49" s="70" t="s">
        <v>118</v>
      </c>
      <c r="D49" s="71">
        <v>174.49</v>
      </c>
      <c r="F49" s="71">
        <v>174.49</v>
      </c>
      <c r="G49" s="70" t="s">
        <v>9</v>
      </c>
      <c r="H49" s="70" t="s">
        <v>29</v>
      </c>
    </row>
    <row r="50" spans="1:8" x14ac:dyDescent="0.25">
      <c r="A50" s="102">
        <v>41583</v>
      </c>
      <c r="B50" s="70" t="s">
        <v>128</v>
      </c>
      <c r="C50" s="70" t="s">
        <v>25</v>
      </c>
      <c r="D50" s="71">
        <v>67.5</v>
      </c>
      <c r="F50" s="71">
        <v>67.5</v>
      </c>
      <c r="G50" s="70" t="s">
        <v>9</v>
      </c>
      <c r="H50" s="70" t="s">
        <v>26</v>
      </c>
    </row>
    <row r="51" spans="1:8" x14ac:dyDescent="0.25">
      <c r="A51" s="102">
        <v>41583</v>
      </c>
      <c r="B51" s="70" t="s">
        <v>131</v>
      </c>
      <c r="C51" s="70" t="s">
        <v>132</v>
      </c>
      <c r="D51" s="71">
        <v>149.38999999999999</v>
      </c>
      <c r="E51" s="71">
        <v>0</v>
      </c>
      <c r="F51" s="71">
        <v>149.38999999999999</v>
      </c>
      <c r="G51" s="70" t="s">
        <v>9</v>
      </c>
      <c r="H51" s="70" t="s">
        <v>133</v>
      </c>
    </row>
    <row r="52" spans="1:8" x14ac:dyDescent="0.25">
      <c r="A52" s="102">
        <v>41583</v>
      </c>
      <c r="B52" s="70" t="s">
        <v>126</v>
      </c>
      <c r="C52" s="70" t="s">
        <v>11</v>
      </c>
      <c r="D52" s="71">
        <v>38.39</v>
      </c>
      <c r="F52" s="71">
        <v>38.39</v>
      </c>
      <c r="G52" s="70" t="s">
        <v>9</v>
      </c>
      <c r="H52" s="70" t="s">
        <v>13</v>
      </c>
    </row>
    <row r="53" spans="1:8" x14ac:dyDescent="0.25">
      <c r="A53" s="102">
        <v>41583</v>
      </c>
      <c r="B53" s="70" t="s">
        <v>125</v>
      </c>
      <c r="C53" s="70" t="s">
        <v>11</v>
      </c>
      <c r="D53" s="71">
        <v>747.24</v>
      </c>
      <c r="F53" s="71">
        <v>747.24</v>
      </c>
      <c r="G53" s="70" t="s">
        <v>9</v>
      </c>
      <c r="H53" s="70" t="s">
        <v>12</v>
      </c>
    </row>
    <row r="54" spans="1:8" x14ac:dyDescent="0.25">
      <c r="A54" s="102">
        <v>41583</v>
      </c>
      <c r="B54" s="70" t="s">
        <v>138</v>
      </c>
      <c r="C54" s="70" t="s">
        <v>139</v>
      </c>
      <c r="D54" s="71">
        <v>53.98</v>
      </c>
      <c r="F54" s="71">
        <v>53.98</v>
      </c>
      <c r="G54" s="70" t="s">
        <v>9</v>
      </c>
      <c r="H54" s="70" t="s">
        <v>45</v>
      </c>
    </row>
    <row r="55" spans="1:8" x14ac:dyDescent="0.25">
      <c r="A55" s="102">
        <v>41583</v>
      </c>
      <c r="B55" s="70" t="s">
        <v>127</v>
      </c>
      <c r="C55" s="70" t="s">
        <v>44</v>
      </c>
      <c r="D55" s="71">
        <v>17.600000000000001</v>
      </c>
      <c r="F55" s="71">
        <v>17.600000000000001</v>
      </c>
      <c r="G55" s="70" t="s">
        <v>9</v>
      </c>
      <c r="H55" s="70" t="s">
        <v>342</v>
      </c>
    </row>
    <row r="56" spans="1:8" x14ac:dyDescent="0.25">
      <c r="A56" s="102">
        <v>41583</v>
      </c>
      <c r="B56" s="70" t="s">
        <v>136</v>
      </c>
      <c r="C56" s="70" t="s">
        <v>137</v>
      </c>
      <c r="D56" s="71">
        <v>15</v>
      </c>
      <c r="F56" s="71">
        <v>15</v>
      </c>
      <c r="G56" s="70" t="s">
        <v>9</v>
      </c>
      <c r="H56" s="70" t="s">
        <v>48</v>
      </c>
    </row>
    <row r="57" spans="1:8" x14ac:dyDescent="0.25">
      <c r="A57" s="102">
        <v>41583</v>
      </c>
      <c r="B57" s="70" t="s">
        <v>140</v>
      </c>
      <c r="C57" s="70" t="s">
        <v>141</v>
      </c>
      <c r="D57" s="71">
        <v>25</v>
      </c>
      <c r="F57" s="71">
        <v>25</v>
      </c>
      <c r="G57" s="70" t="s">
        <v>9</v>
      </c>
      <c r="H57" s="70" t="s">
        <v>48</v>
      </c>
    </row>
    <row r="58" spans="1:8" x14ac:dyDescent="0.25">
      <c r="A58" s="102">
        <v>41583</v>
      </c>
      <c r="B58" s="70" t="s">
        <v>149</v>
      </c>
      <c r="C58" s="70" t="s">
        <v>150</v>
      </c>
      <c r="D58" s="71">
        <v>50</v>
      </c>
      <c r="F58" s="71">
        <v>50</v>
      </c>
      <c r="G58" s="70" t="s">
        <v>9</v>
      </c>
      <c r="H58" s="70" t="s">
        <v>48</v>
      </c>
    </row>
    <row r="59" spans="1:8" x14ac:dyDescent="0.25">
      <c r="A59" s="102">
        <v>41583</v>
      </c>
      <c r="B59" s="70" t="s">
        <v>134</v>
      </c>
      <c r="C59" s="70" t="s">
        <v>34</v>
      </c>
      <c r="D59" s="71">
        <v>265</v>
      </c>
      <c r="F59" s="71">
        <v>265</v>
      </c>
      <c r="G59" s="70" t="s">
        <v>9</v>
      </c>
      <c r="H59" s="70" t="s">
        <v>35</v>
      </c>
    </row>
    <row r="60" spans="1:8" x14ac:dyDescent="0.25">
      <c r="A60" s="102">
        <v>41583</v>
      </c>
      <c r="B60" s="70" t="s">
        <v>129</v>
      </c>
      <c r="C60" s="70" t="s">
        <v>92</v>
      </c>
      <c r="D60" s="71">
        <v>27.5</v>
      </c>
      <c r="E60" s="71">
        <v>0</v>
      </c>
      <c r="F60" s="71">
        <v>27.5</v>
      </c>
      <c r="G60" s="70" t="s">
        <v>9</v>
      </c>
      <c r="H60" s="70" t="s">
        <v>90</v>
      </c>
    </row>
    <row r="61" spans="1:8" x14ac:dyDescent="0.25">
      <c r="A61" s="102">
        <v>41583</v>
      </c>
      <c r="B61" s="70" t="s">
        <v>135</v>
      </c>
      <c r="C61" s="70" t="s">
        <v>41</v>
      </c>
      <c r="D61" s="71">
        <v>50</v>
      </c>
      <c r="F61" s="71">
        <v>50</v>
      </c>
      <c r="G61" s="70" t="s">
        <v>9</v>
      </c>
      <c r="H61" s="70" t="s">
        <v>42</v>
      </c>
    </row>
    <row r="62" spans="1:8" x14ac:dyDescent="0.25">
      <c r="A62" s="102">
        <v>41583</v>
      </c>
      <c r="B62" s="70" t="s">
        <v>130</v>
      </c>
      <c r="C62" s="70" t="s">
        <v>31</v>
      </c>
      <c r="D62" s="71">
        <v>54</v>
      </c>
      <c r="E62" s="71">
        <v>9</v>
      </c>
      <c r="F62" s="71">
        <v>45</v>
      </c>
      <c r="G62" s="70" t="s">
        <v>9</v>
      </c>
      <c r="H62" s="70" t="s">
        <v>32</v>
      </c>
    </row>
    <row r="63" spans="1:8" x14ac:dyDescent="0.25">
      <c r="A63" s="102">
        <v>41583</v>
      </c>
      <c r="B63" s="70" t="s">
        <v>123</v>
      </c>
      <c r="C63" s="70" t="s">
        <v>124</v>
      </c>
      <c r="D63" s="71">
        <v>154.41</v>
      </c>
      <c r="F63" s="71">
        <v>154.41</v>
      </c>
      <c r="G63" s="70" t="s">
        <v>9</v>
      </c>
      <c r="H63" s="70" t="s">
        <v>29</v>
      </c>
    </row>
    <row r="64" spans="1:8" x14ac:dyDescent="0.25">
      <c r="A64" s="102">
        <v>41611</v>
      </c>
      <c r="B64" s="70" t="s">
        <v>162</v>
      </c>
      <c r="C64" s="70" t="s">
        <v>25</v>
      </c>
      <c r="D64" s="71">
        <v>54</v>
      </c>
      <c r="F64" s="71">
        <v>54</v>
      </c>
      <c r="G64" s="70" t="s">
        <v>9</v>
      </c>
      <c r="H64" s="70" t="s">
        <v>26</v>
      </c>
    </row>
    <row r="65" spans="1:8" x14ac:dyDescent="0.25">
      <c r="A65" s="102">
        <v>41611</v>
      </c>
      <c r="B65" s="70" t="s">
        <v>157</v>
      </c>
      <c r="C65" s="70" t="s">
        <v>11</v>
      </c>
      <c r="D65" s="71">
        <v>33</v>
      </c>
      <c r="F65" s="71">
        <v>33</v>
      </c>
      <c r="G65" s="70" t="s">
        <v>9</v>
      </c>
      <c r="H65" s="70" t="s">
        <v>13</v>
      </c>
    </row>
    <row r="66" spans="1:8" x14ac:dyDescent="0.25">
      <c r="A66" s="102">
        <v>41611</v>
      </c>
      <c r="B66" s="70" t="s">
        <v>156</v>
      </c>
      <c r="C66" s="70" t="s">
        <v>11</v>
      </c>
      <c r="D66" s="71">
        <v>747.24</v>
      </c>
      <c r="F66" s="71">
        <v>747.24</v>
      </c>
      <c r="G66" s="70" t="s">
        <v>9</v>
      </c>
      <c r="H66" s="70" t="s">
        <v>12</v>
      </c>
    </row>
    <row r="67" spans="1:8" x14ac:dyDescent="0.25">
      <c r="A67" s="102">
        <v>41611</v>
      </c>
      <c r="B67" s="70" t="s">
        <v>172</v>
      </c>
      <c r="C67" s="70" t="s">
        <v>44</v>
      </c>
      <c r="D67" s="71">
        <v>18.48</v>
      </c>
      <c r="E67" s="71">
        <v>0</v>
      </c>
      <c r="F67" s="71">
        <v>18.48</v>
      </c>
      <c r="G67" s="70" t="s">
        <v>9</v>
      </c>
      <c r="H67" s="70" t="s">
        <v>45</v>
      </c>
    </row>
    <row r="68" spans="1:8" x14ac:dyDescent="0.25">
      <c r="A68" s="102">
        <v>41611</v>
      </c>
      <c r="B68" s="70" t="s">
        <v>173</v>
      </c>
      <c r="C68" s="70" t="s">
        <v>160</v>
      </c>
      <c r="D68" s="71">
        <v>59.95</v>
      </c>
      <c r="E68" s="71">
        <v>0</v>
      </c>
      <c r="F68" s="71">
        <v>59.95</v>
      </c>
      <c r="G68" s="70" t="s">
        <v>9</v>
      </c>
      <c r="H68" s="70" t="s">
        <v>45</v>
      </c>
    </row>
    <row r="69" spans="1:8" x14ac:dyDescent="0.25">
      <c r="A69" s="102">
        <v>41611</v>
      </c>
      <c r="B69" s="70" t="s">
        <v>158</v>
      </c>
      <c r="C69" s="70" t="s">
        <v>44</v>
      </c>
      <c r="D69" s="71">
        <v>15.6</v>
      </c>
      <c r="F69" s="71">
        <v>15.6</v>
      </c>
      <c r="G69" s="70" t="s">
        <v>9</v>
      </c>
      <c r="H69" s="70" t="s">
        <v>342</v>
      </c>
    </row>
    <row r="70" spans="1:8" x14ac:dyDescent="0.25">
      <c r="A70" s="102">
        <v>41611</v>
      </c>
      <c r="B70" s="70" t="s">
        <v>159</v>
      </c>
      <c r="C70" s="70" t="s">
        <v>160</v>
      </c>
      <c r="D70" s="71">
        <v>14.6</v>
      </c>
      <c r="F70" s="71">
        <v>14.6</v>
      </c>
      <c r="G70" s="70" t="s">
        <v>9</v>
      </c>
      <c r="H70" s="70" t="s">
        <v>342</v>
      </c>
    </row>
    <row r="71" spans="1:8" x14ac:dyDescent="0.25">
      <c r="A71" s="102">
        <v>41611</v>
      </c>
      <c r="B71" s="70" t="s">
        <v>164</v>
      </c>
      <c r="C71" s="70" t="s">
        <v>92</v>
      </c>
      <c r="D71" s="71">
        <v>27.5</v>
      </c>
      <c r="E71" s="71">
        <v>0</v>
      </c>
      <c r="F71" s="71">
        <v>27.5</v>
      </c>
      <c r="G71" s="70" t="s">
        <v>9</v>
      </c>
      <c r="H71" s="70" t="s">
        <v>90</v>
      </c>
    </row>
    <row r="72" spans="1:8" x14ac:dyDescent="0.25">
      <c r="A72" s="102">
        <v>41611</v>
      </c>
      <c r="B72" s="70" t="s">
        <v>161</v>
      </c>
      <c r="C72" s="70" t="s">
        <v>41</v>
      </c>
      <c r="D72" s="71">
        <v>50</v>
      </c>
      <c r="F72" s="71">
        <v>50</v>
      </c>
      <c r="G72" s="70" t="s">
        <v>9</v>
      </c>
      <c r="H72" s="70" t="s">
        <v>42</v>
      </c>
    </row>
    <row r="73" spans="1:8" x14ac:dyDescent="0.25">
      <c r="A73" s="102">
        <v>41611</v>
      </c>
      <c r="B73" s="70" t="s">
        <v>163</v>
      </c>
      <c r="C73" s="70" t="s">
        <v>31</v>
      </c>
      <c r="D73" s="71">
        <v>132</v>
      </c>
      <c r="E73" s="71">
        <v>22</v>
      </c>
      <c r="F73" s="71">
        <v>110</v>
      </c>
      <c r="G73" s="70" t="s">
        <v>9</v>
      </c>
      <c r="H73" s="70" t="s">
        <v>32</v>
      </c>
    </row>
    <row r="74" spans="1:8" x14ac:dyDescent="0.25">
      <c r="A74" s="102">
        <v>41611</v>
      </c>
      <c r="B74" s="70" t="s">
        <v>169</v>
      </c>
      <c r="C74" s="70" t="s">
        <v>170</v>
      </c>
      <c r="D74" s="71">
        <v>120</v>
      </c>
      <c r="F74" s="71">
        <v>120</v>
      </c>
      <c r="G74" s="70" t="s">
        <v>9</v>
      </c>
      <c r="H74" s="70" t="s">
        <v>171</v>
      </c>
    </row>
    <row r="75" spans="1:8" x14ac:dyDescent="0.25">
      <c r="A75" s="102">
        <v>41611</v>
      </c>
      <c r="B75" s="70" t="s">
        <v>154</v>
      </c>
      <c r="C75" s="70" t="s">
        <v>155</v>
      </c>
      <c r="D75" s="71">
        <v>154.51</v>
      </c>
      <c r="F75" s="71">
        <v>154.51</v>
      </c>
      <c r="G75" s="70" t="s">
        <v>9</v>
      </c>
      <c r="H75" s="70" t="s">
        <v>29</v>
      </c>
    </row>
    <row r="76" spans="1:8" x14ac:dyDescent="0.25">
      <c r="A76" s="102">
        <v>41646</v>
      </c>
      <c r="B76" s="70" t="s">
        <v>185</v>
      </c>
      <c r="C76" s="70" t="s">
        <v>25</v>
      </c>
      <c r="D76" s="71">
        <v>67.5</v>
      </c>
      <c r="F76" s="71">
        <v>67.5</v>
      </c>
      <c r="G76" s="70" t="s">
        <v>9</v>
      </c>
      <c r="H76" s="70" t="s">
        <v>26</v>
      </c>
    </row>
    <row r="77" spans="1:8" x14ac:dyDescent="0.25">
      <c r="A77" s="102">
        <v>41646</v>
      </c>
      <c r="B77" s="70" t="s">
        <v>182</v>
      </c>
      <c r="C77" s="70" t="s">
        <v>183</v>
      </c>
      <c r="D77" s="71">
        <v>62.95</v>
      </c>
      <c r="E77" s="71">
        <v>10.49</v>
      </c>
      <c r="F77" s="71">
        <v>52.46</v>
      </c>
      <c r="G77" s="70" t="s">
        <v>9</v>
      </c>
      <c r="H77" s="70" t="s">
        <v>184</v>
      </c>
    </row>
    <row r="78" spans="1:8" x14ac:dyDescent="0.25">
      <c r="A78" s="102">
        <v>41646</v>
      </c>
      <c r="B78" s="70" t="s">
        <v>189</v>
      </c>
      <c r="C78" s="70" t="s">
        <v>11</v>
      </c>
      <c r="D78" s="71">
        <v>70.180000000000007</v>
      </c>
      <c r="F78" s="71">
        <v>70.180000000000007</v>
      </c>
      <c r="G78" s="70" t="s">
        <v>9</v>
      </c>
      <c r="H78" s="70" t="s">
        <v>13</v>
      </c>
    </row>
    <row r="79" spans="1:8" x14ac:dyDescent="0.25">
      <c r="A79" s="102">
        <v>41646</v>
      </c>
      <c r="B79" s="70" t="s">
        <v>188</v>
      </c>
      <c r="C79" s="70" t="s">
        <v>11</v>
      </c>
      <c r="D79" s="71">
        <v>747.24</v>
      </c>
      <c r="F79" s="71">
        <v>747.24</v>
      </c>
      <c r="G79" s="70" t="s">
        <v>9</v>
      </c>
      <c r="H79" s="70" t="s">
        <v>12</v>
      </c>
    </row>
    <row r="80" spans="1:8" x14ac:dyDescent="0.25">
      <c r="A80" s="102">
        <v>41646</v>
      </c>
      <c r="B80" s="70" t="s">
        <v>177</v>
      </c>
      <c r="C80" s="70" t="s">
        <v>160</v>
      </c>
      <c r="D80" s="71">
        <v>14.6</v>
      </c>
      <c r="F80" s="71">
        <v>14.6</v>
      </c>
      <c r="G80" s="70" t="s">
        <v>9</v>
      </c>
      <c r="H80" s="70" t="s">
        <v>342</v>
      </c>
    </row>
    <row r="81" spans="1:8" x14ac:dyDescent="0.25">
      <c r="A81" s="102">
        <v>41646</v>
      </c>
      <c r="B81" s="70" t="s">
        <v>178</v>
      </c>
      <c r="C81" s="70" t="s">
        <v>44</v>
      </c>
      <c r="D81" s="71">
        <v>15.6</v>
      </c>
      <c r="F81" s="71">
        <v>15.6</v>
      </c>
      <c r="G81" s="70" t="s">
        <v>9</v>
      </c>
      <c r="H81" s="70" t="s">
        <v>342</v>
      </c>
    </row>
    <row r="82" spans="1:8" x14ac:dyDescent="0.25">
      <c r="A82" s="102">
        <v>41646</v>
      </c>
      <c r="B82" s="70" t="s">
        <v>193</v>
      </c>
      <c r="C82" s="70" t="s">
        <v>194</v>
      </c>
      <c r="D82" s="71">
        <v>50</v>
      </c>
      <c r="F82" s="71">
        <v>50</v>
      </c>
      <c r="G82" s="70" t="s">
        <v>9</v>
      </c>
      <c r="H82" s="70" t="s">
        <v>48</v>
      </c>
    </row>
    <row r="83" spans="1:8" x14ac:dyDescent="0.25">
      <c r="A83" s="102">
        <v>41646</v>
      </c>
      <c r="B83" s="70" t="s">
        <v>181</v>
      </c>
      <c r="C83" s="70" t="s">
        <v>34</v>
      </c>
      <c r="D83" s="71">
        <v>265</v>
      </c>
      <c r="F83" s="71">
        <v>265</v>
      </c>
      <c r="G83" s="70" t="s">
        <v>9</v>
      </c>
      <c r="H83" s="70" t="s">
        <v>35</v>
      </c>
    </row>
    <row r="84" spans="1:8" x14ac:dyDescent="0.25">
      <c r="A84" s="102">
        <v>41646</v>
      </c>
      <c r="B84" s="70" t="s">
        <v>175</v>
      </c>
      <c r="C84" s="70" t="s">
        <v>176</v>
      </c>
      <c r="D84" s="71">
        <v>30</v>
      </c>
      <c r="E84" s="71">
        <v>0</v>
      </c>
      <c r="F84" s="71">
        <v>30</v>
      </c>
      <c r="G84" s="70" t="s">
        <v>9</v>
      </c>
      <c r="H84" s="70" t="s">
        <v>90</v>
      </c>
    </row>
    <row r="85" spans="1:8" x14ac:dyDescent="0.25">
      <c r="A85" s="102">
        <v>41646</v>
      </c>
      <c r="B85" s="70" t="s">
        <v>190</v>
      </c>
      <c r="C85" s="70" t="s">
        <v>191</v>
      </c>
      <c r="D85" s="71">
        <v>768</v>
      </c>
      <c r="E85" s="71">
        <v>128</v>
      </c>
      <c r="F85" s="71">
        <v>640</v>
      </c>
      <c r="G85" s="70" t="s">
        <v>9</v>
      </c>
      <c r="H85" s="70" t="s">
        <v>90</v>
      </c>
    </row>
    <row r="86" spans="1:8" x14ac:dyDescent="0.25">
      <c r="A86" s="102">
        <v>41646</v>
      </c>
      <c r="B86" s="70" t="s">
        <v>192</v>
      </c>
      <c r="C86" s="70" t="s">
        <v>92</v>
      </c>
      <c r="D86" s="71">
        <v>27.5</v>
      </c>
      <c r="E86" s="71">
        <v>0</v>
      </c>
      <c r="F86" s="71">
        <v>27.5</v>
      </c>
      <c r="G86" s="70" t="s">
        <v>9</v>
      </c>
      <c r="H86" s="70" t="s">
        <v>90</v>
      </c>
    </row>
    <row r="87" spans="1:8" x14ac:dyDescent="0.25">
      <c r="A87" s="102">
        <v>41646</v>
      </c>
      <c r="B87" s="70" t="s">
        <v>195</v>
      </c>
      <c r="C87" s="70" t="s">
        <v>196</v>
      </c>
      <c r="D87" s="71">
        <v>360</v>
      </c>
      <c r="E87" s="71">
        <v>60</v>
      </c>
      <c r="F87" s="71">
        <v>300</v>
      </c>
      <c r="G87" s="70" t="s">
        <v>9</v>
      </c>
      <c r="H87" s="70" t="s">
        <v>90</v>
      </c>
    </row>
    <row r="88" spans="1:8" x14ac:dyDescent="0.25">
      <c r="A88" s="102">
        <v>41646</v>
      </c>
      <c r="B88" s="70" t="s">
        <v>179</v>
      </c>
      <c r="C88" s="70" t="s">
        <v>180</v>
      </c>
      <c r="D88" s="71">
        <v>38</v>
      </c>
      <c r="F88" s="71">
        <v>38</v>
      </c>
      <c r="G88" s="70" t="s">
        <v>9</v>
      </c>
      <c r="H88" s="70" t="s">
        <v>62</v>
      </c>
    </row>
    <row r="89" spans="1:8" x14ac:dyDescent="0.25">
      <c r="A89" s="102">
        <v>41646</v>
      </c>
      <c r="B89" s="70" t="s">
        <v>186</v>
      </c>
      <c r="C89" s="70" t="s">
        <v>187</v>
      </c>
      <c r="D89" s="71">
        <v>154.51</v>
      </c>
      <c r="F89" s="71">
        <v>154.51</v>
      </c>
      <c r="G89" s="70" t="s">
        <v>9</v>
      </c>
      <c r="H89" s="70" t="s">
        <v>29</v>
      </c>
    </row>
    <row r="90" spans="1:8" x14ac:dyDescent="0.25">
      <c r="A90" s="102">
        <v>41674</v>
      </c>
      <c r="B90" s="70" t="s">
        <v>199</v>
      </c>
      <c r="C90" s="70" t="s">
        <v>25</v>
      </c>
      <c r="D90" s="71">
        <v>54</v>
      </c>
      <c r="F90" s="71">
        <v>54</v>
      </c>
      <c r="G90" s="70" t="s">
        <v>9</v>
      </c>
      <c r="H90" s="70" t="s">
        <v>26</v>
      </c>
    </row>
    <row r="91" spans="1:8" x14ac:dyDescent="0.25">
      <c r="A91" s="102">
        <v>41674</v>
      </c>
      <c r="B91" s="70" t="s">
        <v>202</v>
      </c>
      <c r="C91" s="70" t="s">
        <v>203</v>
      </c>
      <c r="D91" s="71">
        <v>750</v>
      </c>
      <c r="E91" s="71">
        <v>0</v>
      </c>
      <c r="F91" s="71">
        <v>750</v>
      </c>
      <c r="G91" s="70" t="s">
        <v>9</v>
      </c>
      <c r="H91" s="70" t="s">
        <v>204</v>
      </c>
    </row>
    <row r="92" spans="1:8" x14ac:dyDescent="0.25">
      <c r="A92" s="102">
        <v>41674</v>
      </c>
      <c r="B92" s="70" t="s">
        <v>198</v>
      </c>
      <c r="C92" s="70" t="s">
        <v>11</v>
      </c>
      <c r="D92" s="71">
        <v>91.99</v>
      </c>
      <c r="F92" s="71">
        <v>91.99</v>
      </c>
      <c r="G92" s="70" t="s">
        <v>9</v>
      </c>
      <c r="H92" s="70" t="s">
        <v>13</v>
      </c>
    </row>
    <row r="93" spans="1:8" x14ac:dyDescent="0.25">
      <c r="A93" s="102">
        <v>41674</v>
      </c>
      <c r="B93" s="70" t="s">
        <v>197</v>
      </c>
      <c r="C93" s="70" t="s">
        <v>11</v>
      </c>
      <c r="D93" s="71">
        <v>780.38</v>
      </c>
      <c r="F93" s="71">
        <v>780.38</v>
      </c>
      <c r="G93" s="70" t="s">
        <v>9</v>
      </c>
      <c r="H93" s="70" t="s">
        <v>12</v>
      </c>
    </row>
    <row r="94" spans="1:8" x14ac:dyDescent="0.25">
      <c r="A94" s="102">
        <v>41674</v>
      </c>
      <c r="B94" s="70" t="s">
        <v>209</v>
      </c>
      <c r="C94" s="70" t="s">
        <v>92</v>
      </c>
      <c r="D94" s="71">
        <v>27.5</v>
      </c>
      <c r="E94" s="71">
        <v>0</v>
      </c>
      <c r="F94" s="71">
        <v>27.5</v>
      </c>
      <c r="G94" s="70" t="s">
        <v>9</v>
      </c>
      <c r="H94" s="70" t="s">
        <v>90</v>
      </c>
    </row>
    <row r="95" spans="1:8" x14ac:dyDescent="0.25">
      <c r="A95" s="102">
        <v>41674</v>
      </c>
      <c r="B95" s="70" t="s">
        <v>200</v>
      </c>
      <c r="C95" s="70" t="s">
        <v>201</v>
      </c>
      <c r="D95" s="71">
        <v>176.9</v>
      </c>
      <c r="F95" s="71">
        <v>176.9</v>
      </c>
      <c r="G95" s="70" t="s">
        <v>9</v>
      </c>
      <c r="H95" s="70" t="s">
        <v>29</v>
      </c>
    </row>
    <row r="96" spans="1:8" x14ac:dyDescent="0.25">
      <c r="A96" s="102">
        <v>41702</v>
      </c>
      <c r="B96" s="70" t="s">
        <v>219</v>
      </c>
      <c r="C96" s="70" t="s">
        <v>25</v>
      </c>
      <c r="D96" s="71">
        <v>54</v>
      </c>
      <c r="F96" s="71">
        <v>54</v>
      </c>
      <c r="G96" s="70" t="s">
        <v>9</v>
      </c>
      <c r="H96" s="70" t="s">
        <v>26</v>
      </c>
    </row>
    <row r="97" spans="1:8" x14ac:dyDescent="0.25">
      <c r="A97" s="102">
        <v>41702</v>
      </c>
      <c r="B97" s="70" t="s">
        <v>218</v>
      </c>
      <c r="C97" s="70" t="s">
        <v>11</v>
      </c>
      <c r="D97" s="71">
        <v>61.64</v>
      </c>
      <c r="F97" s="71">
        <v>61.64</v>
      </c>
      <c r="G97" s="70" t="s">
        <v>9</v>
      </c>
      <c r="H97" s="70" t="s">
        <v>13</v>
      </c>
    </row>
    <row r="98" spans="1:8" x14ac:dyDescent="0.25">
      <c r="A98" s="102">
        <v>41702</v>
      </c>
      <c r="B98" s="70" t="s">
        <v>217</v>
      </c>
      <c r="C98" s="70" t="s">
        <v>11</v>
      </c>
      <c r="D98" s="71">
        <v>780.38</v>
      </c>
      <c r="F98" s="71">
        <v>780.38</v>
      </c>
      <c r="G98" s="70" t="s">
        <v>9</v>
      </c>
      <c r="H98" s="70" t="s">
        <v>12</v>
      </c>
    </row>
    <row r="99" spans="1:8" x14ac:dyDescent="0.25">
      <c r="A99" s="102">
        <v>41702</v>
      </c>
      <c r="B99" s="70" t="s">
        <v>222</v>
      </c>
      <c r="C99" s="70" t="s">
        <v>223</v>
      </c>
      <c r="D99" s="71">
        <v>50</v>
      </c>
      <c r="F99" s="71">
        <v>50</v>
      </c>
      <c r="G99" s="70" t="s">
        <v>9</v>
      </c>
      <c r="H99" s="70" t="s">
        <v>48</v>
      </c>
    </row>
    <row r="100" spans="1:8" x14ac:dyDescent="0.25">
      <c r="A100" s="102">
        <v>41702</v>
      </c>
      <c r="B100" s="70" t="s">
        <v>224</v>
      </c>
      <c r="C100" s="70" t="s">
        <v>225</v>
      </c>
      <c r="D100" s="71">
        <v>50</v>
      </c>
      <c r="F100" s="71">
        <v>50</v>
      </c>
      <c r="G100" s="70" t="s">
        <v>9</v>
      </c>
      <c r="H100" s="70" t="s">
        <v>48</v>
      </c>
    </row>
    <row r="101" spans="1:8" x14ac:dyDescent="0.25">
      <c r="A101" s="102">
        <v>41702</v>
      </c>
      <c r="B101" s="70" t="s">
        <v>226</v>
      </c>
      <c r="C101" s="70" t="s">
        <v>92</v>
      </c>
      <c r="D101" s="71">
        <v>27.5</v>
      </c>
      <c r="E101" s="71">
        <v>0</v>
      </c>
      <c r="F101" s="71">
        <v>27.5</v>
      </c>
      <c r="G101" s="70" t="s">
        <v>9</v>
      </c>
      <c r="H101" s="70" t="s">
        <v>90</v>
      </c>
    </row>
    <row r="102" spans="1:8" x14ac:dyDescent="0.25">
      <c r="A102" s="102">
        <v>41702</v>
      </c>
      <c r="B102" s="70" t="s">
        <v>220</v>
      </c>
      <c r="C102" s="70" t="s">
        <v>221</v>
      </c>
      <c r="D102" s="71">
        <v>176.9</v>
      </c>
      <c r="F102" s="71">
        <v>176.9</v>
      </c>
      <c r="G102" s="70" t="s">
        <v>9</v>
      </c>
      <c r="H102" s="70" t="s">
        <v>29</v>
      </c>
    </row>
    <row r="103" spans="1:8" x14ac:dyDescent="0.25">
      <c r="A103" s="102">
        <v>41704</v>
      </c>
      <c r="B103" s="70" t="s">
        <v>234</v>
      </c>
      <c r="C103" s="70" t="s">
        <v>235</v>
      </c>
      <c r="D103" s="71">
        <v>28267.67</v>
      </c>
      <c r="E103" s="71">
        <v>4711.28</v>
      </c>
      <c r="F103" s="71">
        <v>23556.39</v>
      </c>
      <c r="G103" s="70" t="s">
        <v>9</v>
      </c>
      <c r="H103" s="70" t="s">
        <v>90</v>
      </c>
    </row>
    <row r="104" spans="1:8" x14ac:dyDescent="0.25">
      <c r="A104" s="102">
        <v>41704</v>
      </c>
      <c r="B104" s="70" t="s">
        <v>236</v>
      </c>
      <c r="C104" s="70" t="s">
        <v>191</v>
      </c>
      <c r="D104" s="71">
        <v>20448</v>
      </c>
      <c r="E104" s="71">
        <v>3408</v>
      </c>
      <c r="F104" s="71">
        <v>17040</v>
      </c>
      <c r="G104" s="70" t="s">
        <v>9</v>
      </c>
      <c r="H104" s="70" t="s">
        <v>90</v>
      </c>
    </row>
    <row r="105" spans="1:8" x14ac:dyDescent="0.25">
      <c r="A105" s="102">
        <v>41729</v>
      </c>
      <c r="B105" s="70" t="s">
        <v>238</v>
      </c>
      <c r="C105" s="70" t="s">
        <v>11</v>
      </c>
      <c r="D105" s="71">
        <v>780.38</v>
      </c>
      <c r="F105" s="71">
        <v>780.38</v>
      </c>
      <c r="G105" s="70" t="s">
        <v>9</v>
      </c>
      <c r="H105" s="70" t="s">
        <v>12</v>
      </c>
    </row>
    <row r="107" spans="1:8" x14ac:dyDescent="0.25">
      <c r="A107" s="3" t="s">
        <v>246</v>
      </c>
      <c r="B107" s="4"/>
      <c r="C107" s="4"/>
      <c r="D107" s="5">
        <f>SUM(D5:D106)</f>
        <v>70064.920000000013</v>
      </c>
      <c r="E107" s="5">
        <f>SUM(E5:E106)</f>
        <v>8537.92</v>
      </c>
      <c r="F107" s="6">
        <f>SUM(F5:F106)</f>
        <v>61527</v>
      </c>
    </row>
  </sheetData>
  <sortState ref="A5:H105">
    <sortCondition ref="A5:A105"/>
  </sortState>
  <mergeCells count="3">
    <mergeCell ref="A1:H1"/>
    <mergeCell ref="A2:H2"/>
    <mergeCell ref="A3:H3"/>
  </mergeCells>
  <printOptions gridLines="1"/>
  <pageMargins left="3.937007874015748E-2" right="3.937007874015748E-2" top="0.15748031496062992" bottom="0.15748031496062992" header="0.31496062992125984" footer="0.31496062992125984"/>
  <pageSetup paperSize="9"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F5" sqref="F5"/>
    </sheetView>
  </sheetViews>
  <sheetFormatPr defaultRowHeight="15" x14ac:dyDescent="0.25"/>
  <cols>
    <col min="1" max="1" width="29.7109375" customWidth="1"/>
    <col min="2" max="2" width="13.5703125" style="101" customWidth="1"/>
    <col min="3" max="3" width="9" customWidth="1"/>
  </cols>
  <sheetData>
    <row r="1" spans="1:3" ht="45" x14ac:dyDescent="0.25">
      <c r="A1" s="109" t="s">
        <v>343</v>
      </c>
      <c r="B1" s="110"/>
      <c r="C1" s="111"/>
    </row>
    <row r="2" spans="1:3" x14ac:dyDescent="0.25">
      <c r="A2" s="15" t="s">
        <v>248</v>
      </c>
      <c r="B2" s="99">
        <v>13999.58</v>
      </c>
      <c r="C2" s="15"/>
    </row>
    <row r="3" spans="1:3" x14ac:dyDescent="0.25">
      <c r="A3" s="15" t="s">
        <v>249</v>
      </c>
      <c r="B3" s="99">
        <v>17612</v>
      </c>
      <c r="C3" s="15"/>
    </row>
    <row r="4" spans="1:3" x14ac:dyDescent="0.25">
      <c r="A4" s="15" t="s">
        <v>250</v>
      </c>
      <c r="B4" s="99">
        <v>152562.18</v>
      </c>
      <c r="C4" s="15"/>
    </row>
    <row r="5" spans="1:3" x14ac:dyDescent="0.25">
      <c r="A5" s="15" t="s">
        <v>251</v>
      </c>
      <c r="B5" s="99">
        <v>8636.36</v>
      </c>
      <c r="C5" s="15"/>
    </row>
    <row r="6" spans="1:3" x14ac:dyDescent="0.25">
      <c r="A6" s="15"/>
      <c r="B6" s="99"/>
      <c r="C6" s="15"/>
    </row>
    <row r="7" spans="1:3" x14ac:dyDescent="0.25">
      <c r="A7" s="15" t="s">
        <v>252</v>
      </c>
      <c r="B7" s="99">
        <f>SUM(B2:B6)</f>
        <v>192810.12</v>
      </c>
      <c r="C7" s="15"/>
    </row>
    <row r="8" spans="1:3" x14ac:dyDescent="0.25">
      <c r="A8" s="15" t="s">
        <v>253</v>
      </c>
      <c r="B8" s="99">
        <v>11700.67</v>
      </c>
      <c r="C8" s="15"/>
    </row>
    <row r="9" spans="1:3" x14ac:dyDescent="0.25">
      <c r="A9" s="15" t="s">
        <v>254</v>
      </c>
      <c r="B9" s="99">
        <v>58364.250000000015</v>
      </c>
      <c r="C9" s="15"/>
    </row>
    <row r="10" spans="1:3" x14ac:dyDescent="0.25">
      <c r="A10" s="20" t="s">
        <v>255</v>
      </c>
      <c r="B10" s="100">
        <f>B7-B8-B9</f>
        <v>122745.19999999997</v>
      </c>
      <c r="C10" s="15" t="s">
        <v>256</v>
      </c>
    </row>
    <row r="11" spans="1:3" x14ac:dyDescent="0.25">
      <c r="A11" s="15"/>
      <c r="B11" s="99"/>
      <c r="C11" s="15"/>
    </row>
    <row r="12" spans="1:3" x14ac:dyDescent="0.25">
      <c r="A12" s="15"/>
      <c r="B12" s="99"/>
      <c r="C12" s="15"/>
    </row>
    <row r="13" spans="1:3" x14ac:dyDescent="0.25">
      <c r="A13" s="15" t="s">
        <v>257</v>
      </c>
      <c r="B13" s="99"/>
      <c r="C13" s="15"/>
    </row>
    <row r="14" spans="1:3" x14ac:dyDescent="0.25">
      <c r="A14" s="15" t="s">
        <v>258</v>
      </c>
      <c r="B14" s="99">
        <v>112514.19000000002</v>
      </c>
      <c r="C14" s="15"/>
    </row>
    <row r="15" spans="1:3" x14ac:dyDescent="0.25">
      <c r="A15" s="15" t="s">
        <v>259</v>
      </c>
      <c r="B15" s="99">
        <v>11011.390000000003</v>
      </c>
      <c r="C15" s="15"/>
    </row>
    <row r="16" spans="1:3" x14ac:dyDescent="0.25">
      <c r="A16" s="15" t="s">
        <v>255</v>
      </c>
      <c r="B16" s="99">
        <f>SUM(B14:B15)</f>
        <v>123525.58000000002</v>
      </c>
      <c r="C16" s="15"/>
    </row>
    <row r="17" spans="1:3" x14ac:dyDescent="0.25">
      <c r="A17" s="15"/>
      <c r="B17" s="99"/>
      <c r="C17" s="15"/>
    </row>
    <row r="18" spans="1:3" x14ac:dyDescent="0.25">
      <c r="A18" s="15" t="s">
        <v>260</v>
      </c>
      <c r="B18" s="99">
        <v>780.38</v>
      </c>
      <c r="C18" s="15"/>
    </row>
    <row r="19" spans="1:3" x14ac:dyDescent="0.25">
      <c r="A19" s="15" t="s">
        <v>261</v>
      </c>
      <c r="B19" s="99"/>
      <c r="C19" s="15"/>
    </row>
    <row r="20" spans="1:3" x14ac:dyDescent="0.25">
      <c r="A20" s="20" t="s">
        <v>255</v>
      </c>
      <c r="B20" s="100">
        <f>B16-B18</f>
        <v>122745.20000000001</v>
      </c>
      <c r="C20" s="15" t="s">
        <v>262</v>
      </c>
    </row>
    <row r="21" spans="1:3" x14ac:dyDescent="0.25">
      <c r="A21" s="15"/>
      <c r="B21" s="99"/>
      <c r="C21" s="15"/>
    </row>
    <row r="22" spans="1:3" x14ac:dyDescent="0.25">
      <c r="A22" s="15" t="s">
        <v>263</v>
      </c>
      <c r="B22" s="99"/>
      <c r="C22" s="15"/>
    </row>
    <row r="23" spans="1:3" x14ac:dyDescent="0.25">
      <c r="A23" s="15"/>
      <c r="B23" s="99"/>
      <c r="C23" s="15"/>
    </row>
    <row r="24" spans="1:3" x14ac:dyDescent="0.25">
      <c r="A24" s="15" t="s">
        <v>264</v>
      </c>
      <c r="B24" s="99"/>
      <c r="C24" s="15"/>
    </row>
    <row r="25" spans="1:3" x14ac:dyDescent="0.25">
      <c r="A25" s="15" t="s">
        <v>265</v>
      </c>
      <c r="B25" s="99"/>
      <c r="C25" s="15"/>
    </row>
    <row r="26" spans="1:3" x14ac:dyDescent="0.25">
      <c r="A26" s="15" t="s">
        <v>266</v>
      </c>
      <c r="B26" s="99"/>
      <c r="C26" s="15"/>
    </row>
    <row r="27" spans="1:3" x14ac:dyDescent="0.25">
      <c r="A27" s="15"/>
      <c r="B27" s="99"/>
      <c r="C27" s="15"/>
    </row>
    <row r="28" spans="1:3" x14ac:dyDescent="0.25">
      <c r="A28" s="15" t="s">
        <v>267</v>
      </c>
      <c r="B28" s="99"/>
      <c r="C28" s="15"/>
    </row>
    <row r="29" spans="1:3" x14ac:dyDescent="0.25">
      <c r="A29" s="15" t="s">
        <v>268</v>
      </c>
      <c r="B29" s="99"/>
      <c r="C29" s="15"/>
    </row>
    <row r="30" spans="1:3" x14ac:dyDescent="0.25">
      <c r="A30" s="15" t="s">
        <v>266</v>
      </c>
      <c r="B30" s="99"/>
      <c r="C30" s="15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workbookViewId="0">
      <selection activeCell="G23" sqref="G23:K30"/>
    </sheetView>
  </sheetViews>
  <sheetFormatPr defaultRowHeight="12.75" x14ac:dyDescent="0.2"/>
  <cols>
    <col min="1" max="1" width="4.42578125" style="61" customWidth="1"/>
    <col min="2" max="2" width="18.7109375" style="61" bestFit="1" customWidth="1"/>
    <col min="3" max="3" width="10.42578125" style="61" bestFit="1" customWidth="1"/>
    <col min="4" max="4" width="8.42578125" style="61" bestFit="1" customWidth="1"/>
    <col min="5" max="5" width="13.5703125" style="61" bestFit="1" customWidth="1"/>
    <col min="6" max="6" width="11.85546875" style="61" customWidth="1"/>
    <col min="7" max="7" width="9.140625" style="64" customWidth="1"/>
    <col min="8" max="11" width="9.140625" style="64"/>
    <col min="12" max="16384" width="9.140625" style="61"/>
  </cols>
  <sheetData>
    <row r="1" spans="1:16" s="45" customFormat="1" ht="15" x14ac:dyDescent="0.25">
      <c r="A1" s="121" t="s">
        <v>270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6" s="45" customFormat="1" ht="15" x14ac:dyDescent="0.25">
      <c r="A2" s="150" t="s">
        <v>271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6" s="45" customFormat="1" ht="15" x14ac:dyDescent="0.25">
      <c r="A3" s="122" t="s">
        <v>272</v>
      </c>
      <c r="B3" s="152"/>
      <c r="C3" s="152"/>
      <c r="D3" s="152"/>
      <c r="E3" s="152"/>
      <c r="F3" s="152"/>
      <c r="G3" s="152"/>
      <c r="H3" s="152"/>
      <c r="I3" s="152"/>
      <c r="J3" s="152"/>
      <c r="K3" s="153"/>
    </row>
    <row r="4" spans="1:16" s="46" customFormat="1" x14ac:dyDescent="0.2">
      <c r="C4" s="112"/>
      <c r="D4" s="112"/>
      <c r="E4" s="112"/>
      <c r="F4" s="112"/>
      <c r="G4" s="141"/>
      <c r="H4" s="141"/>
      <c r="I4" s="141"/>
      <c r="J4" s="141"/>
      <c r="K4" s="143"/>
    </row>
    <row r="5" spans="1:16" s="46" customFormat="1" x14ac:dyDescent="0.2">
      <c r="A5" s="47" t="s">
        <v>273</v>
      </c>
      <c r="B5" s="47" t="s">
        <v>274</v>
      </c>
      <c r="C5" s="48" t="s">
        <v>275</v>
      </c>
      <c r="D5" s="48" t="s">
        <v>276</v>
      </c>
      <c r="E5" s="47" t="s">
        <v>277</v>
      </c>
      <c r="F5" s="48" t="s">
        <v>278</v>
      </c>
      <c r="G5" s="113" t="s">
        <v>279</v>
      </c>
      <c r="H5" s="114"/>
      <c r="I5" s="114"/>
      <c r="J5" s="114"/>
      <c r="K5" s="115"/>
    </row>
    <row r="6" spans="1:16" s="46" customFormat="1" x14ac:dyDescent="0.2">
      <c r="A6" s="49">
        <v>2</v>
      </c>
      <c r="B6" s="50" t="s">
        <v>280</v>
      </c>
      <c r="C6" s="51">
        <v>16770</v>
      </c>
      <c r="D6" s="51">
        <v>17612</v>
      </c>
      <c r="E6" s="51">
        <f>SUM(D6-C6)</f>
        <v>842</v>
      </c>
      <c r="F6" s="52">
        <f>SUM(D6-C6)/ABS(D6)</f>
        <v>4.7808312514194866E-2</v>
      </c>
      <c r="G6" s="129" t="s">
        <v>281</v>
      </c>
      <c r="H6" s="130"/>
      <c r="I6" s="130"/>
      <c r="J6" s="130"/>
      <c r="K6" s="147"/>
    </row>
    <row r="7" spans="1:16" s="46" customFormat="1" x14ac:dyDescent="0.2">
      <c r="A7" s="53"/>
      <c r="B7" s="54"/>
      <c r="C7" s="55"/>
      <c r="D7" s="55"/>
      <c r="E7" s="55"/>
      <c r="F7" s="56"/>
      <c r="G7" s="131"/>
      <c r="H7" s="132"/>
      <c r="I7" s="132"/>
      <c r="J7" s="132"/>
      <c r="K7" s="148"/>
    </row>
    <row r="8" spans="1:16" s="46" customFormat="1" x14ac:dyDescent="0.2">
      <c r="A8" s="53"/>
      <c r="B8" s="54"/>
      <c r="C8" s="55"/>
      <c r="D8" s="55"/>
      <c r="E8" s="55"/>
      <c r="F8" s="56"/>
      <c r="G8" s="131"/>
      <c r="H8" s="132"/>
      <c r="I8" s="132"/>
      <c r="J8" s="132"/>
      <c r="K8" s="148"/>
    </row>
    <row r="9" spans="1:16" s="46" customFormat="1" x14ac:dyDescent="0.2">
      <c r="A9" s="53"/>
      <c r="B9" s="54"/>
      <c r="C9" s="55"/>
      <c r="D9" s="55"/>
      <c r="E9" s="55"/>
      <c r="F9" s="56"/>
      <c r="G9" s="131"/>
      <c r="H9" s="132"/>
      <c r="I9" s="132"/>
      <c r="J9" s="132"/>
      <c r="K9" s="148"/>
    </row>
    <row r="10" spans="1:16" s="46" customFormat="1" x14ac:dyDescent="0.2">
      <c r="A10" s="53"/>
      <c r="B10" s="54"/>
      <c r="C10" s="55"/>
      <c r="D10" s="55"/>
      <c r="E10" s="55"/>
      <c r="F10" s="56"/>
      <c r="G10" s="133"/>
      <c r="H10" s="134"/>
      <c r="I10" s="134"/>
      <c r="J10" s="134"/>
      <c r="K10" s="149"/>
    </row>
    <row r="11" spans="1:16" x14ac:dyDescent="0.2">
      <c r="A11" s="57">
        <v>3</v>
      </c>
      <c r="B11" s="58" t="s">
        <v>282</v>
      </c>
      <c r="C11" s="59">
        <v>3848</v>
      </c>
      <c r="D11" s="59">
        <v>150001.98000000001</v>
      </c>
      <c r="E11" s="59">
        <f>SUM(D11-C11)</f>
        <v>146153.98000000001</v>
      </c>
      <c r="F11" s="60">
        <f>SUM(D11-C11)/ABS(D11)</f>
        <v>0.97434700528619689</v>
      </c>
      <c r="G11" s="119" t="s">
        <v>348</v>
      </c>
      <c r="H11" s="135"/>
      <c r="I11" s="135"/>
      <c r="J11" s="135"/>
      <c r="K11" s="144"/>
    </row>
    <row r="12" spans="1:16" x14ac:dyDescent="0.2">
      <c r="A12" s="53"/>
      <c r="B12" s="54"/>
      <c r="C12" s="55"/>
      <c r="D12" s="55"/>
      <c r="E12" s="55"/>
      <c r="F12" s="56"/>
      <c r="G12" s="136"/>
      <c r="H12" s="142"/>
      <c r="I12" s="142"/>
      <c r="J12" s="142"/>
      <c r="K12" s="145"/>
      <c r="P12" s="98"/>
    </row>
    <row r="13" spans="1:16" x14ac:dyDescent="0.2">
      <c r="A13" s="53"/>
      <c r="B13" s="54"/>
      <c r="C13" s="55"/>
      <c r="D13" s="55"/>
      <c r="E13" s="55"/>
      <c r="F13" s="56"/>
      <c r="G13" s="136"/>
      <c r="H13" s="142"/>
      <c r="I13" s="142"/>
      <c r="J13" s="142"/>
      <c r="K13" s="145"/>
    </row>
    <row r="14" spans="1:16" x14ac:dyDescent="0.2">
      <c r="A14" s="53"/>
      <c r="B14" s="54"/>
      <c r="C14" s="55"/>
      <c r="D14" s="55"/>
      <c r="E14" s="55"/>
      <c r="F14" s="56"/>
      <c r="G14" s="136"/>
      <c r="H14" s="142"/>
      <c r="I14" s="142"/>
      <c r="J14" s="142"/>
      <c r="K14" s="145"/>
    </row>
    <row r="15" spans="1:16" x14ac:dyDescent="0.2">
      <c r="A15" s="53"/>
      <c r="B15" s="54"/>
      <c r="C15" s="55"/>
      <c r="D15" s="55"/>
      <c r="E15" s="55"/>
      <c r="F15" s="56"/>
      <c r="G15" s="137"/>
      <c r="H15" s="138"/>
      <c r="I15" s="138"/>
      <c r="J15" s="138"/>
      <c r="K15" s="146"/>
    </row>
    <row r="16" spans="1:16" ht="12.75" customHeight="1" x14ac:dyDescent="0.2">
      <c r="A16" s="57">
        <v>4</v>
      </c>
      <c r="B16" s="62" t="s">
        <v>283</v>
      </c>
      <c r="C16" s="59">
        <v>6926</v>
      </c>
      <c r="D16" s="59">
        <v>11700.67</v>
      </c>
      <c r="E16" s="59">
        <f>SUM(D16-C16)</f>
        <v>4774.67</v>
      </c>
      <c r="F16" s="63">
        <f>SUM(D16-C16)/ABS(D16)</f>
        <v>0.40806808499000485</v>
      </c>
      <c r="G16" s="119" t="s">
        <v>346</v>
      </c>
      <c r="H16" s="135"/>
      <c r="I16" s="135"/>
      <c r="J16" s="135"/>
      <c r="K16" s="144"/>
    </row>
    <row r="17" spans="1:14" x14ac:dyDescent="0.2">
      <c r="A17" s="53"/>
      <c r="B17" s="54"/>
      <c r="C17" s="55"/>
      <c r="D17" s="55"/>
      <c r="E17" s="55"/>
      <c r="F17" s="54"/>
      <c r="G17" s="136"/>
      <c r="H17" s="142"/>
      <c r="I17" s="142"/>
      <c r="J17" s="142"/>
      <c r="K17" s="145"/>
    </row>
    <row r="18" spans="1:14" x14ac:dyDescent="0.2">
      <c r="A18" s="53"/>
      <c r="B18" s="54"/>
      <c r="C18" s="55"/>
      <c r="D18" s="55"/>
      <c r="E18" s="55"/>
      <c r="F18" s="54"/>
      <c r="G18" s="136"/>
      <c r="H18" s="142"/>
      <c r="I18" s="142"/>
      <c r="J18" s="142"/>
      <c r="K18" s="145"/>
    </row>
    <row r="19" spans="1:14" x14ac:dyDescent="0.2">
      <c r="A19" s="53"/>
      <c r="B19" s="54"/>
      <c r="C19" s="55"/>
      <c r="D19" s="55"/>
      <c r="E19" s="55"/>
      <c r="F19" s="54"/>
      <c r="G19" s="136"/>
      <c r="H19" s="142"/>
      <c r="I19" s="142"/>
      <c r="J19" s="142"/>
      <c r="K19" s="145"/>
    </row>
    <row r="20" spans="1:14" x14ac:dyDescent="0.2">
      <c r="A20" s="53"/>
      <c r="B20" s="54"/>
      <c r="C20" s="55"/>
      <c r="D20" s="55"/>
      <c r="E20" s="55"/>
      <c r="F20" s="54"/>
      <c r="G20" s="136"/>
      <c r="H20" s="142"/>
      <c r="I20" s="142"/>
      <c r="J20" s="142"/>
      <c r="K20" s="145"/>
    </row>
    <row r="21" spans="1:14" x14ac:dyDescent="0.2">
      <c r="A21" s="53"/>
      <c r="B21" s="54"/>
      <c r="C21" s="55"/>
      <c r="D21" s="55"/>
      <c r="E21" s="55"/>
      <c r="F21" s="54"/>
      <c r="G21" s="136"/>
      <c r="H21" s="142"/>
      <c r="I21" s="142"/>
      <c r="J21" s="142"/>
      <c r="K21" s="145"/>
    </row>
    <row r="22" spans="1:14" x14ac:dyDescent="0.2">
      <c r="B22" s="64"/>
      <c r="C22" s="64"/>
      <c r="D22" s="64"/>
      <c r="E22" s="64"/>
      <c r="F22" s="65"/>
      <c r="G22" s="137"/>
      <c r="H22" s="138"/>
      <c r="I22" s="138"/>
      <c r="J22" s="138"/>
      <c r="K22" s="146"/>
    </row>
    <row r="23" spans="1:14" x14ac:dyDescent="0.2">
      <c r="A23" s="57">
        <v>6</v>
      </c>
      <c r="B23" s="62" t="s">
        <v>284</v>
      </c>
      <c r="C23" s="66">
        <v>14439</v>
      </c>
      <c r="D23" s="66">
        <f>58364.25</f>
        <v>58364.25</v>
      </c>
      <c r="E23" s="66">
        <f>SUM(D23-C23)</f>
        <v>43925.25</v>
      </c>
      <c r="F23" s="67">
        <f>SUM(D23-C23)/ABS(D23)</f>
        <v>0.75260540484971539</v>
      </c>
      <c r="G23" s="119" t="s">
        <v>345</v>
      </c>
      <c r="H23" s="135"/>
      <c r="I23" s="135"/>
      <c r="J23" s="135"/>
      <c r="K23" s="144"/>
    </row>
    <row r="24" spans="1:14" x14ac:dyDescent="0.2">
      <c r="C24" s="55"/>
      <c r="G24" s="136"/>
      <c r="H24" s="142"/>
      <c r="I24" s="142"/>
      <c r="J24" s="142"/>
      <c r="K24" s="145"/>
    </row>
    <row r="25" spans="1:14" x14ac:dyDescent="0.2">
      <c r="G25" s="136"/>
      <c r="H25" s="142"/>
      <c r="I25" s="142"/>
      <c r="J25" s="142"/>
      <c r="K25" s="145"/>
    </row>
    <row r="26" spans="1:14" x14ac:dyDescent="0.2">
      <c r="G26" s="136"/>
      <c r="H26" s="142"/>
      <c r="I26" s="142"/>
      <c r="J26" s="142"/>
      <c r="K26" s="145"/>
    </row>
    <row r="27" spans="1:14" x14ac:dyDescent="0.2">
      <c r="B27" s="46" t="s">
        <v>11</v>
      </c>
      <c r="G27" s="136"/>
      <c r="H27" s="142"/>
      <c r="I27" s="142"/>
      <c r="J27" s="142"/>
      <c r="K27" s="145"/>
    </row>
    <row r="28" spans="1:14" x14ac:dyDescent="0.2">
      <c r="B28" s="46" t="s">
        <v>1</v>
      </c>
      <c r="C28" s="68">
        <v>41793</v>
      </c>
      <c r="G28" s="136"/>
      <c r="H28" s="142"/>
      <c r="I28" s="142"/>
      <c r="J28" s="142"/>
      <c r="K28" s="145"/>
    </row>
    <row r="29" spans="1:14" x14ac:dyDescent="0.2">
      <c r="B29" s="46"/>
      <c r="C29" s="68"/>
      <c r="G29" s="136"/>
      <c r="H29" s="142"/>
      <c r="I29" s="142"/>
      <c r="J29" s="142"/>
      <c r="K29" s="145"/>
    </row>
    <row r="30" spans="1:14" x14ac:dyDescent="0.2">
      <c r="G30" s="137"/>
      <c r="H30" s="138"/>
      <c r="I30" s="138"/>
      <c r="J30" s="138"/>
      <c r="K30" s="146"/>
    </row>
    <row r="31" spans="1:14" x14ac:dyDescent="0.2">
      <c r="G31" s="69"/>
      <c r="H31" s="69"/>
      <c r="I31" s="69"/>
      <c r="J31" s="69"/>
      <c r="K31" s="69"/>
    </row>
    <row r="32" spans="1:14" s="140" customFormat="1" ht="15" x14ac:dyDescent="0.25">
      <c r="A32" s="120" t="s">
        <v>289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</row>
    <row r="33" spans="1:14" s="64" customFormat="1" x14ac:dyDescent="0.2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</row>
    <row r="34" spans="1:14" s="64" customFormat="1" x14ac:dyDescent="0.2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</row>
    <row r="35" spans="1:14" s="64" customFormat="1" x14ac:dyDescent="0.2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</row>
    <row r="36" spans="1:14" s="64" customFormat="1" x14ac:dyDescent="0.2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</row>
    <row r="37" spans="1:14" s="64" customFormat="1" x14ac:dyDescent="0.2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</row>
    <row r="38" spans="1:14" s="64" customFormat="1" x14ac:dyDescent="0.2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</row>
    <row r="39" spans="1:14" s="64" customFormat="1" x14ac:dyDescent="0.2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</row>
    <row r="40" spans="1:14" s="64" customFormat="1" x14ac:dyDescent="0.2">
      <c r="G40" s="69"/>
      <c r="H40" s="69"/>
      <c r="I40" s="69"/>
      <c r="J40" s="69"/>
      <c r="K40" s="69"/>
    </row>
    <row r="41" spans="1:14" x14ac:dyDescent="0.2">
      <c r="G41" s="69"/>
      <c r="H41" s="69"/>
      <c r="I41" s="69"/>
      <c r="J41" s="69"/>
      <c r="K41" s="69"/>
    </row>
    <row r="42" spans="1:14" x14ac:dyDescent="0.2">
      <c r="G42" s="69"/>
      <c r="H42" s="69"/>
      <c r="I42" s="69"/>
      <c r="J42" s="69"/>
      <c r="K42" s="69"/>
    </row>
    <row r="43" spans="1:14" x14ac:dyDescent="0.2">
      <c r="G43" s="69"/>
      <c r="H43" s="69"/>
      <c r="I43" s="69"/>
      <c r="J43" s="69"/>
      <c r="K43" s="69"/>
    </row>
    <row r="44" spans="1:14" x14ac:dyDescent="0.2">
      <c r="G44" s="69"/>
      <c r="H44" s="69"/>
      <c r="I44" s="69"/>
      <c r="J44" s="69"/>
      <c r="K44" s="69"/>
    </row>
    <row r="45" spans="1:14" x14ac:dyDescent="0.2">
      <c r="G45" s="69"/>
      <c r="H45" s="69"/>
      <c r="I45" s="69"/>
      <c r="J45" s="69"/>
      <c r="K45" s="69"/>
    </row>
    <row r="46" spans="1:14" x14ac:dyDescent="0.2">
      <c r="G46" s="69"/>
      <c r="H46" s="69"/>
      <c r="I46" s="69"/>
      <c r="J46" s="69"/>
      <c r="K46" s="69"/>
    </row>
    <row r="47" spans="1:14" x14ac:dyDescent="0.2">
      <c r="G47" s="69"/>
      <c r="H47" s="69"/>
      <c r="I47" s="69"/>
      <c r="J47" s="69"/>
      <c r="K47" s="69"/>
    </row>
  </sheetData>
  <mergeCells count="8">
    <mergeCell ref="A32:N39"/>
    <mergeCell ref="G6:K10"/>
    <mergeCell ref="A2:K2"/>
    <mergeCell ref="A3:K3"/>
    <mergeCell ref="G11:K15"/>
    <mergeCell ref="G16:K22"/>
    <mergeCell ref="G23:K30"/>
    <mergeCell ref="A1:K1"/>
  </mergeCells>
  <printOptions gridLines="1"/>
  <pageMargins left="0.25" right="0.25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123" workbookViewId="0">
      <selection activeCell="G106" sqref="G106"/>
    </sheetView>
  </sheetViews>
  <sheetFormatPr defaultRowHeight="12" x14ac:dyDescent="0.2"/>
  <cols>
    <col min="1" max="1" width="26.140625" style="25" bestFit="1" customWidth="1"/>
    <col min="2" max="2" width="11.28515625" style="25" bestFit="1" customWidth="1"/>
    <col min="3" max="3" width="29.85546875" style="25" bestFit="1" customWidth="1"/>
    <col min="4" max="4" width="11.140625" style="35" bestFit="1" customWidth="1"/>
    <col min="5" max="5" width="20.85546875" style="25" bestFit="1" customWidth="1"/>
    <col min="6" max="6" width="32.5703125" style="25" bestFit="1" customWidth="1"/>
    <col min="7" max="7" width="11.28515625" style="25" bestFit="1" customWidth="1"/>
    <col min="8" max="8" width="53.42578125" style="25" bestFit="1" customWidth="1"/>
    <col min="9" max="9" width="10.140625" style="25" bestFit="1" customWidth="1"/>
    <col min="10" max="10" width="9.140625" style="25" bestFit="1" customWidth="1"/>
    <col min="11" max="11" width="10.140625" style="25" bestFit="1" customWidth="1"/>
    <col min="12" max="12" width="20.85546875" style="25" bestFit="1" customWidth="1"/>
    <col min="13" max="13" width="31.7109375" style="25" bestFit="1" customWidth="1"/>
    <col min="14" max="16384" width="9.140625" style="25"/>
  </cols>
  <sheetData>
    <row r="1" spans="1:6" x14ac:dyDescent="0.2">
      <c r="A1" s="21">
        <v>41365</v>
      </c>
      <c r="B1" s="22" t="s">
        <v>7</v>
      </c>
      <c r="C1" s="22" t="s">
        <v>8</v>
      </c>
      <c r="D1" s="23">
        <v>3843.5</v>
      </c>
      <c r="E1" s="22" t="s">
        <v>9</v>
      </c>
      <c r="F1" s="24" t="s">
        <v>10</v>
      </c>
    </row>
    <row r="2" spans="1:6" x14ac:dyDescent="0.2">
      <c r="A2" s="26">
        <v>41365</v>
      </c>
      <c r="B2" s="27" t="s">
        <v>14</v>
      </c>
      <c r="C2" s="27" t="s">
        <v>8</v>
      </c>
      <c r="D2" s="28">
        <v>11005.3</v>
      </c>
      <c r="E2" s="27" t="s">
        <v>15</v>
      </c>
      <c r="F2" s="29" t="s">
        <v>10</v>
      </c>
    </row>
    <row r="3" spans="1:6" x14ac:dyDescent="0.2">
      <c r="A3" s="126" t="s">
        <v>0</v>
      </c>
      <c r="B3" s="126"/>
      <c r="C3" s="126"/>
      <c r="D3" s="126"/>
      <c r="E3" s="126"/>
      <c r="F3" s="126"/>
    </row>
    <row r="4" spans="1:6" x14ac:dyDescent="0.2">
      <c r="A4" s="126" t="s">
        <v>285</v>
      </c>
      <c r="B4" s="126"/>
      <c r="C4" s="126"/>
      <c r="D4" s="126"/>
      <c r="E4" s="126"/>
      <c r="F4" s="126"/>
    </row>
    <row r="5" spans="1:6" x14ac:dyDescent="0.2">
      <c r="A5" s="126" t="s">
        <v>242</v>
      </c>
      <c r="B5" s="126"/>
      <c r="C5" s="126"/>
      <c r="D5" s="126"/>
      <c r="E5" s="126"/>
      <c r="F5" s="126"/>
    </row>
    <row r="6" spans="1:6" x14ac:dyDescent="0.2">
      <c r="A6" s="30" t="s">
        <v>1</v>
      </c>
      <c r="B6" s="31" t="s">
        <v>2</v>
      </c>
      <c r="C6" s="31" t="s">
        <v>3</v>
      </c>
      <c r="D6" s="32" t="s">
        <v>4</v>
      </c>
      <c r="E6" s="31" t="s">
        <v>5</v>
      </c>
      <c r="F6" s="33" t="s">
        <v>6</v>
      </c>
    </row>
    <row r="7" spans="1:6" x14ac:dyDescent="0.2">
      <c r="A7" s="34">
        <v>41369</v>
      </c>
      <c r="B7" s="25" t="s">
        <v>52</v>
      </c>
      <c r="C7" s="25" t="s">
        <v>53</v>
      </c>
      <c r="D7" s="35">
        <v>0.45</v>
      </c>
      <c r="E7" s="25" t="s">
        <v>9</v>
      </c>
      <c r="F7" s="25" t="s">
        <v>54</v>
      </c>
    </row>
    <row r="8" spans="1:6" x14ac:dyDescent="0.2">
      <c r="A8" s="34">
        <v>41381</v>
      </c>
      <c r="B8" s="25" t="s">
        <v>72</v>
      </c>
      <c r="C8" s="25" t="s">
        <v>73</v>
      </c>
      <c r="D8" s="35">
        <v>-0.8</v>
      </c>
      <c r="E8" s="25" t="s">
        <v>9</v>
      </c>
      <c r="F8" s="25" t="s">
        <v>74</v>
      </c>
    </row>
    <row r="9" spans="1:6" x14ac:dyDescent="0.2">
      <c r="A9" s="34">
        <v>41393</v>
      </c>
      <c r="B9" s="25" t="s">
        <v>16</v>
      </c>
      <c r="C9" s="25" t="s">
        <v>17</v>
      </c>
      <c r="D9" s="35">
        <v>0.45</v>
      </c>
      <c r="E9" s="25" t="s">
        <v>15</v>
      </c>
      <c r="F9" s="25" t="s">
        <v>18</v>
      </c>
    </row>
    <row r="10" spans="1:6" x14ac:dyDescent="0.2">
      <c r="A10" s="34">
        <v>41394</v>
      </c>
      <c r="B10" s="25" t="s">
        <v>63</v>
      </c>
      <c r="C10" s="25" t="s">
        <v>64</v>
      </c>
      <c r="D10" s="35">
        <v>10086.35</v>
      </c>
      <c r="E10" s="25" t="s">
        <v>9</v>
      </c>
      <c r="F10" s="25" t="s">
        <v>65</v>
      </c>
    </row>
    <row r="11" spans="1:6" x14ac:dyDescent="0.2">
      <c r="A11" s="34">
        <v>41395</v>
      </c>
      <c r="B11" s="25" t="s">
        <v>49</v>
      </c>
      <c r="C11" s="25" t="s">
        <v>50</v>
      </c>
      <c r="D11" s="35">
        <v>99.14</v>
      </c>
      <c r="E11" s="25" t="s">
        <v>9</v>
      </c>
      <c r="F11" s="25" t="s">
        <v>51</v>
      </c>
    </row>
    <row r="12" spans="1:6" x14ac:dyDescent="0.2">
      <c r="A12" s="34">
        <v>41417</v>
      </c>
      <c r="B12" s="25" t="s">
        <v>19</v>
      </c>
      <c r="C12" s="25" t="s">
        <v>17</v>
      </c>
      <c r="D12" s="35">
        <v>0.51</v>
      </c>
      <c r="E12" s="25" t="s">
        <v>15</v>
      </c>
      <c r="F12" s="25" t="s">
        <v>18</v>
      </c>
    </row>
    <row r="13" spans="1:6" x14ac:dyDescent="0.2">
      <c r="A13" s="34">
        <v>41424</v>
      </c>
      <c r="B13" s="25" t="s">
        <v>66</v>
      </c>
      <c r="C13" s="25" t="s">
        <v>67</v>
      </c>
      <c r="D13" s="35">
        <v>25</v>
      </c>
      <c r="E13" s="25" t="s">
        <v>9</v>
      </c>
      <c r="F13" s="25" t="s">
        <v>68</v>
      </c>
    </row>
    <row r="14" spans="1:6" x14ac:dyDescent="0.2">
      <c r="A14" s="34">
        <v>41448</v>
      </c>
      <c r="B14" s="25" t="s">
        <v>20</v>
      </c>
      <c r="C14" s="25" t="s">
        <v>17</v>
      </c>
      <c r="D14" s="35">
        <v>0.52</v>
      </c>
      <c r="E14" s="25" t="s">
        <v>15</v>
      </c>
      <c r="F14" s="25" t="s">
        <v>18</v>
      </c>
    </row>
    <row r="15" spans="1:6" x14ac:dyDescent="0.2">
      <c r="A15" s="34">
        <v>41460</v>
      </c>
      <c r="B15" s="25" t="s">
        <v>93</v>
      </c>
      <c r="C15" s="25" t="s">
        <v>53</v>
      </c>
      <c r="D15" s="35">
        <v>0.45</v>
      </c>
      <c r="E15" s="25" t="s">
        <v>9</v>
      </c>
      <c r="F15" s="25" t="s">
        <v>54</v>
      </c>
    </row>
    <row r="16" spans="1:6" x14ac:dyDescent="0.2">
      <c r="A16" s="34">
        <v>41478</v>
      </c>
      <c r="B16" s="25" t="s">
        <v>21</v>
      </c>
      <c r="C16" s="25" t="s">
        <v>17</v>
      </c>
      <c r="D16" s="35">
        <v>0.51</v>
      </c>
      <c r="E16" s="25" t="s">
        <v>15</v>
      </c>
      <c r="F16" s="25" t="s">
        <v>18</v>
      </c>
    </row>
    <row r="17" spans="1:6" x14ac:dyDescent="0.2">
      <c r="A17" s="34">
        <v>41488</v>
      </c>
      <c r="B17" s="25" t="s">
        <v>101</v>
      </c>
      <c r="C17" s="25" t="s">
        <v>102</v>
      </c>
      <c r="D17" s="35">
        <v>5000</v>
      </c>
      <c r="E17" s="25" t="s">
        <v>9</v>
      </c>
      <c r="F17" s="25" t="s">
        <v>103</v>
      </c>
    </row>
    <row r="18" spans="1:6" x14ac:dyDescent="0.2">
      <c r="A18" s="34">
        <v>41491</v>
      </c>
      <c r="B18" s="25" t="s">
        <v>104</v>
      </c>
      <c r="C18" s="25" t="s">
        <v>50</v>
      </c>
      <c r="D18" s="35">
        <v>82.27</v>
      </c>
      <c r="E18" s="25" t="s">
        <v>9</v>
      </c>
      <c r="F18" s="25" t="s">
        <v>51</v>
      </c>
    </row>
    <row r="19" spans="1:6" x14ac:dyDescent="0.2">
      <c r="A19" s="34">
        <v>41509</v>
      </c>
      <c r="B19" s="25" t="s">
        <v>22</v>
      </c>
      <c r="C19" s="25" t="s">
        <v>17</v>
      </c>
      <c r="D19" s="35">
        <v>0.52</v>
      </c>
      <c r="E19" s="25" t="s">
        <v>15</v>
      </c>
      <c r="F19" s="25" t="s">
        <v>18</v>
      </c>
    </row>
    <row r="20" spans="1:6" x14ac:dyDescent="0.2">
      <c r="A20" s="34">
        <v>41539</v>
      </c>
      <c r="B20" s="25" t="s">
        <v>23</v>
      </c>
      <c r="C20" s="25" t="s">
        <v>17</v>
      </c>
      <c r="D20" s="35">
        <v>0.52</v>
      </c>
      <c r="E20" s="25" t="s">
        <v>15</v>
      </c>
      <c r="F20" s="25" t="s">
        <v>18</v>
      </c>
    </row>
    <row r="21" spans="1:6" x14ac:dyDescent="0.2">
      <c r="A21" s="34">
        <v>41547</v>
      </c>
      <c r="B21" s="25" t="s">
        <v>142</v>
      </c>
      <c r="C21" s="25" t="s">
        <v>143</v>
      </c>
      <c r="D21" s="35">
        <v>10086.35</v>
      </c>
      <c r="E21" s="25" t="s">
        <v>9</v>
      </c>
      <c r="F21" s="25" t="s">
        <v>65</v>
      </c>
    </row>
    <row r="22" spans="1:6" x14ac:dyDescent="0.2">
      <c r="A22" s="34">
        <v>41554</v>
      </c>
      <c r="B22" s="25" t="s">
        <v>144</v>
      </c>
      <c r="C22" s="25" t="s">
        <v>53</v>
      </c>
      <c r="D22" s="35">
        <v>0.45</v>
      </c>
      <c r="E22" s="25" t="s">
        <v>9</v>
      </c>
      <c r="F22" s="25" t="s">
        <v>54</v>
      </c>
    </row>
    <row r="23" spans="1:6" x14ac:dyDescent="0.2">
      <c r="A23" s="34">
        <v>41570</v>
      </c>
      <c r="B23" s="25" t="s">
        <v>145</v>
      </c>
      <c r="C23" s="25" t="s">
        <v>17</v>
      </c>
      <c r="D23" s="35">
        <v>0.51</v>
      </c>
      <c r="E23" s="25" t="s">
        <v>15</v>
      </c>
      <c r="F23" s="25" t="s">
        <v>18</v>
      </c>
    </row>
    <row r="24" spans="1:6" x14ac:dyDescent="0.2">
      <c r="A24" s="34">
        <v>41576</v>
      </c>
      <c r="B24" s="25" t="s">
        <v>146</v>
      </c>
      <c r="C24" s="25" t="s">
        <v>147</v>
      </c>
      <c r="D24" s="35">
        <v>50</v>
      </c>
      <c r="E24" s="25" t="s">
        <v>9</v>
      </c>
      <c r="F24" s="25" t="s">
        <v>148</v>
      </c>
    </row>
    <row r="25" spans="1:6" x14ac:dyDescent="0.2">
      <c r="A25" s="34">
        <v>41582</v>
      </c>
      <c r="B25" s="25" t="s">
        <v>152</v>
      </c>
      <c r="C25" s="25" t="s">
        <v>153</v>
      </c>
      <c r="D25" s="35">
        <v>106.18</v>
      </c>
      <c r="E25" s="25" t="s">
        <v>9</v>
      </c>
      <c r="F25" s="25" t="s">
        <v>51</v>
      </c>
    </row>
    <row r="26" spans="1:6" x14ac:dyDescent="0.2">
      <c r="A26" s="34">
        <v>41583</v>
      </c>
      <c r="B26" s="25" t="s">
        <v>151</v>
      </c>
      <c r="C26" s="25" t="s">
        <v>147</v>
      </c>
      <c r="D26" s="35">
        <v>50</v>
      </c>
      <c r="E26" s="25" t="s">
        <v>9</v>
      </c>
      <c r="F26" s="25" t="s">
        <v>148</v>
      </c>
    </row>
    <row r="27" spans="1:6" x14ac:dyDescent="0.2">
      <c r="A27" s="34">
        <v>41601</v>
      </c>
      <c r="B27" s="25" t="s">
        <v>165</v>
      </c>
      <c r="C27" s="25" t="s">
        <v>17</v>
      </c>
      <c r="D27" s="35">
        <v>0.52</v>
      </c>
      <c r="E27" s="25" t="s">
        <v>15</v>
      </c>
      <c r="F27" s="25" t="s">
        <v>18</v>
      </c>
    </row>
    <row r="28" spans="1:6" x14ac:dyDescent="0.2">
      <c r="A28" s="34">
        <v>41606</v>
      </c>
      <c r="B28" s="25" t="s">
        <v>166</v>
      </c>
      <c r="C28" s="25" t="s">
        <v>102</v>
      </c>
      <c r="D28" s="35">
        <v>4165</v>
      </c>
      <c r="E28" s="25" t="s">
        <v>9</v>
      </c>
      <c r="F28" s="25" t="s">
        <v>167</v>
      </c>
    </row>
    <row r="29" spans="1:6" x14ac:dyDescent="0.2">
      <c r="A29" s="34">
        <v>41607</v>
      </c>
      <c r="B29" s="25" t="s">
        <v>168</v>
      </c>
      <c r="C29" s="25" t="s">
        <v>147</v>
      </c>
      <c r="D29" s="35">
        <v>50</v>
      </c>
      <c r="E29" s="25" t="s">
        <v>9</v>
      </c>
      <c r="F29" s="25" t="s">
        <v>148</v>
      </c>
    </row>
    <row r="30" spans="1:6" x14ac:dyDescent="0.2">
      <c r="A30" s="34">
        <v>41631</v>
      </c>
      <c r="B30" s="25" t="s">
        <v>227</v>
      </c>
      <c r="C30" s="25" t="s">
        <v>17</v>
      </c>
      <c r="D30" s="35">
        <v>0.51</v>
      </c>
      <c r="E30" s="25" t="s">
        <v>15</v>
      </c>
      <c r="F30" s="25" t="s">
        <v>18</v>
      </c>
    </row>
    <row r="31" spans="1:6" x14ac:dyDescent="0.2">
      <c r="A31" s="34">
        <v>41632</v>
      </c>
      <c r="B31" s="25" t="s">
        <v>174</v>
      </c>
      <c r="C31" s="25" t="s">
        <v>147</v>
      </c>
      <c r="D31" s="35">
        <v>50</v>
      </c>
      <c r="E31" s="25" t="s">
        <v>9</v>
      </c>
      <c r="F31" s="25" t="s">
        <v>148</v>
      </c>
    </row>
    <row r="32" spans="1:6" x14ac:dyDescent="0.2">
      <c r="A32" s="34">
        <v>41645</v>
      </c>
      <c r="B32" s="25" t="s">
        <v>207</v>
      </c>
      <c r="C32" s="25" t="s">
        <v>53</v>
      </c>
      <c r="D32" s="35">
        <v>0.45</v>
      </c>
      <c r="E32" s="25" t="s">
        <v>9</v>
      </c>
      <c r="F32" s="25" t="s">
        <v>54</v>
      </c>
    </row>
    <row r="33" spans="1:6" x14ac:dyDescent="0.2">
      <c r="A33" s="34">
        <v>41660</v>
      </c>
      <c r="B33" s="25" t="s">
        <v>205</v>
      </c>
      <c r="C33" s="25" t="s">
        <v>50</v>
      </c>
      <c r="D33" s="35">
        <v>229.49</v>
      </c>
      <c r="E33" s="25" t="s">
        <v>9</v>
      </c>
      <c r="F33" s="25" t="s">
        <v>51</v>
      </c>
    </row>
    <row r="34" spans="1:6" x14ac:dyDescent="0.2">
      <c r="A34" s="34">
        <v>41660</v>
      </c>
      <c r="B34" s="25" t="s">
        <v>206</v>
      </c>
      <c r="C34" s="25" t="s">
        <v>17</v>
      </c>
      <c r="D34" s="35">
        <v>0.52</v>
      </c>
      <c r="E34" s="25" t="s">
        <v>15</v>
      </c>
      <c r="F34" s="25" t="s">
        <v>18</v>
      </c>
    </row>
    <row r="35" spans="1:6" x14ac:dyDescent="0.2">
      <c r="A35" s="34">
        <v>41669</v>
      </c>
      <c r="B35" s="25" t="s">
        <v>208</v>
      </c>
      <c r="C35" s="25" t="s">
        <v>147</v>
      </c>
      <c r="D35" s="35">
        <v>25</v>
      </c>
      <c r="E35" s="25" t="s">
        <v>9</v>
      </c>
      <c r="F35" s="25" t="s">
        <v>148</v>
      </c>
    </row>
    <row r="36" spans="1:6" x14ac:dyDescent="0.2">
      <c r="A36" s="34">
        <v>41680</v>
      </c>
      <c r="B36" s="25" t="s">
        <v>210</v>
      </c>
      <c r="C36" s="25" t="s">
        <v>211</v>
      </c>
      <c r="D36" s="35">
        <v>800</v>
      </c>
      <c r="E36" s="25" t="s">
        <v>9</v>
      </c>
      <c r="F36" s="25" t="s">
        <v>212</v>
      </c>
    </row>
    <row r="37" spans="1:6" x14ac:dyDescent="0.2">
      <c r="A37" s="34">
        <v>41693</v>
      </c>
      <c r="B37" s="25" t="s">
        <v>216</v>
      </c>
      <c r="C37" s="25" t="s">
        <v>17</v>
      </c>
      <c r="D37" s="35">
        <v>0.52</v>
      </c>
      <c r="E37" s="25" t="s">
        <v>15</v>
      </c>
      <c r="F37" s="25" t="s">
        <v>18</v>
      </c>
    </row>
    <row r="38" spans="1:6" x14ac:dyDescent="0.2">
      <c r="A38" s="34">
        <v>41696</v>
      </c>
      <c r="B38" s="25" t="s">
        <v>213</v>
      </c>
      <c r="C38" s="25" t="s">
        <v>214</v>
      </c>
      <c r="D38" s="35">
        <v>500</v>
      </c>
      <c r="E38" s="25" t="s">
        <v>9</v>
      </c>
      <c r="F38" s="25" t="s">
        <v>212</v>
      </c>
    </row>
    <row r="39" spans="1:6" x14ac:dyDescent="0.2">
      <c r="A39" s="34">
        <v>41703</v>
      </c>
      <c r="B39" s="25" t="s">
        <v>215</v>
      </c>
      <c r="C39" s="25" t="s">
        <v>147</v>
      </c>
      <c r="D39" s="35">
        <v>20</v>
      </c>
      <c r="E39" s="25" t="s">
        <v>9</v>
      </c>
      <c r="F39" s="25" t="s">
        <v>148</v>
      </c>
    </row>
    <row r="40" spans="1:6" x14ac:dyDescent="0.2">
      <c r="A40" s="34">
        <v>41704</v>
      </c>
      <c r="B40" s="25" t="s">
        <v>228</v>
      </c>
      <c r="C40" s="25" t="s">
        <v>50</v>
      </c>
      <c r="D40" s="35">
        <v>8119.28</v>
      </c>
      <c r="E40" s="25" t="s">
        <v>9</v>
      </c>
      <c r="F40" s="25" t="s">
        <v>51</v>
      </c>
    </row>
    <row r="41" spans="1:6" x14ac:dyDescent="0.2">
      <c r="A41" s="34">
        <v>41704</v>
      </c>
      <c r="B41" s="25" t="s">
        <v>233</v>
      </c>
      <c r="C41" s="25" t="s">
        <v>102</v>
      </c>
      <c r="D41" s="35">
        <v>36559.39</v>
      </c>
      <c r="E41" s="25" t="s">
        <v>9</v>
      </c>
      <c r="F41" s="25" t="s">
        <v>103</v>
      </c>
    </row>
    <row r="42" spans="1:6" x14ac:dyDescent="0.2">
      <c r="A42" s="34">
        <v>41709</v>
      </c>
      <c r="B42" s="25" t="s">
        <v>229</v>
      </c>
      <c r="C42" s="25" t="s">
        <v>102</v>
      </c>
      <c r="D42" s="35">
        <v>100000</v>
      </c>
      <c r="E42" s="25" t="s">
        <v>9</v>
      </c>
      <c r="F42" s="25" t="s">
        <v>230</v>
      </c>
    </row>
    <row r="43" spans="1:6" x14ac:dyDescent="0.2">
      <c r="A43" s="34">
        <v>41716</v>
      </c>
      <c r="B43" s="25" t="s">
        <v>231</v>
      </c>
      <c r="C43" s="25" t="s">
        <v>232</v>
      </c>
      <c r="D43" s="35">
        <v>2500</v>
      </c>
      <c r="E43" s="25" t="s">
        <v>9</v>
      </c>
      <c r="F43" s="25" t="s">
        <v>212</v>
      </c>
    </row>
    <row r="44" spans="1:6" x14ac:dyDescent="0.2">
      <c r="A44" s="34">
        <v>41720</v>
      </c>
      <c r="B44" s="25" t="s">
        <v>237</v>
      </c>
      <c r="C44" s="25" t="s">
        <v>17</v>
      </c>
      <c r="D44" s="35">
        <v>0.48</v>
      </c>
      <c r="E44" s="25" t="s">
        <v>15</v>
      </c>
      <c r="F44" s="25" t="s">
        <v>18</v>
      </c>
    </row>
    <row r="45" spans="1:6" x14ac:dyDescent="0.2">
      <c r="A45" s="34">
        <v>41723</v>
      </c>
      <c r="B45" s="25" t="s">
        <v>239</v>
      </c>
      <c r="C45" s="25" t="s">
        <v>240</v>
      </c>
      <c r="D45" s="35">
        <v>200</v>
      </c>
      <c r="E45" s="25" t="s">
        <v>9</v>
      </c>
      <c r="F45" s="25" t="s">
        <v>212</v>
      </c>
    </row>
    <row r="47" spans="1:6" x14ac:dyDescent="0.2">
      <c r="A47" s="36" t="s">
        <v>246</v>
      </c>
      <c r="B47" s="37"/>
      <c r="C47" s="37"/>
      <c r="D47" s="38">
        <f>SUM(D7:D46)</f>
        <v>178810.54</v>
      </c>
    </row>
    <row r="49" spans="1:6" x14ac:dyDescent="0.2">
      <c r="D49" s="25"/>
    </row>
    <row r="50" spans="1:6" x14ac:dyDescent="0.2">
      <c r="A50" s="126" t="s">
        <v>0</v>
      </c>
      <c r="B50" s="126"/>
      <c r="C50" s="126"/>
      <c r="D50" s="126"/>
      <c r="E50" s="126"/>
      <c r="F50" s="126"/>
    </row>
    <row r="51" spans="1:6" x14ac:dyDescent="0.2">
      <c r="A51" s="126" t="s">
        <v>286</v>
      </c>
      <c r="B51" s="126"/>
      <c r="C51" s="126"/>
      <c r="D51" s="126"/>
      <c r="E51" s="126"/>
      <c r="F51" s="126"/>
    </row>
    <row r="52" spans="1:6" x14ac:dyDescent="0.2">
      <c r="A52" s="127" t="s">
        <v>242</v>
      </c>
      <c r="B52" s="127"/>
      <c r="C52" s="127"/>
      <c r="D52" s="127"/>
      <c r="E52" s="127"/>
      <c r="F52" s="127"/>
    </row>
    <row r="53" spans="1:6" x14ac:dyDescent="0.2">
      <c r="A53" s="36" t="s">
        <v>1</v>
      </c>
      <c r="B53" s="37" t="s">
        <v>2</v>
      </c>
      <c r="C53" s="37" t="s">
        <v>3</v>
      </c>
      <c r="D53" s="39" t="s">
        <v>243</v>
      </c>
      <c r="E53" s="37" t="s">
        <v>5</v>
      </c>
      <c r="F53" s="40" t="s">
        <v>6</v>
      </c>
    </row>
    <row r="54" spans="1:6" x14ac:dyDescent="0.2">
      <c r="A54" s="34">
        <v>41366</v>
      </c>
      <c r="B54" s="25" t="s">
        <v>24</v>
      </c>
      <c r="C54" s="25" t="s">
        <v>25</v>
      </c>
      <c r="D54" s="35">
        <v>54</v>
      </c>
      <c r="E54" s="25" t="s">
        <v>9</v>
      </c>
      <c r="F54" s="25" t="s">
        <v>26</v>
      </c>
    </row>
    <row r="55" spans="1:6" x14ac:dyDescent="0.2">
      <c r="A55" s="34">
        <v>41366</v>
      </c>
      <c r="B55" s="25" t="s">
        <v>27</v>
      </c>
      <c r="C55" s="25" t="s">
        <v>28</v>
      </c>
      <c r="D55" s="35">
        <v>890.28</v>
      </c>
      <c r="E55" s="25" t="s">
        <v>9</v>
      </c>
      <c r="F55" s="25" t="s">
        <v>29</v>
      </c>
    </row>
    <row r="56" spans="1:6" x14ac:dyDescent="0.2">
      <c r="A56" s="34">
        <v>41366</v>
      </c>
      <c r="B56" s="25" t="s">
        <v>30</v>
      </c>
      <c r="C56" s="25" t="s">
        <v>31</v>
      </c>
      <c r="D56" s="35">
        <v>97.2</v>
      </c>
      <c r="E56" s="25" t="s">
        <v>9</v>
      </c>
      <c r="F56" s="25" t="s">
        <v>32</v>
      </c>
    </row>
    <row r="57" spans="1:6" x14ac:dyDescent="0.2">
      <c r="A57" s="34">
        <v>41366</v>
      </c>
      <c r="B57" s="25" t="s">
        <v>33</v>
      </c>
      <c r="C57" s="25" t="s">
        <v>34</v>
      </c>
      <c r="D57" s="35">
        <v>265</v>
      </c>
      <c r="E57" s="25" t="s">
        <v>9</v>
      </c>
      <c r="F57" s="25" t="s">
        <v>35</v>
      </c>
    </row>
    <row r="58" spans="1:6" x14ac:dyDescent="0.2">
      <c r="A58" s="34">
        <v>41366</v>
      </c>
      <c r="B58" s="25" t="s">
        <v>36</v>
      </c>
      <c r="C58" s="25" t="s">
        <v>37</v>
      </c>
      <c r="D58" s="35">
        <v>242.5</v>
      </c>
      <c r="E58" s="25" t="s">
        <v>9</v>
      </c>
      <c r="F58" s="25" t="s">
        <v>38</v>
      </c>
    </row>
    <row r="59" spans="1:6" x14ac:dyDescent="0.2">
      <c r="A59" s="34">
        <v>41366</v>
      </c>
      <c r="B59" s="25" t="s">
        <v>39</v>
      </c>
      <c r="C59" s="25" t="s">
        <v>31</v>
      </c>
      <c r="D59" s="35">
        <v>59.4</v>
      </c>
      <c r="E59" s="25" t="s">
        <v>9</v>
      </c>
      <c r="F59" s="25" t="s">
        <v>32</v>
      </c>
    </row>
    <row r="60" spans="1:6" x14ac:dyDescent="0.2">
      <c r="A60" s="34">
        <v>41366</v>
      </c>
      <c r="B60" s="25" t="s">
        <v>40</v>
      </c>
      <c r="C60" s="25" t="s">
        <v>41</v>
      </c>
      <c r="D60" s="35">
        <v>50</v>
      </c>
      <c r="E60" s="25" t="s">
        <v>9</v>
      </c>
      <c r="F60" s="25" t="s">
        <v>42</v>
      </c>
    </row>
    <row r="61" spans="1:6" x14ac:dyDescent="0.2">
      <c r="A61" s="34">
        <v>41366</v>
      </c>
      <c r="B61" s="25" t="s">
        <v>43</v>
      </c>
      <c r="C61" s="25" t="s">
        <v>44</v>
      </c>
      <c r="D61" s="35">
        <v>77</v>
      </c>
      <c r="E61" s="25" t="s">
        <v>9</v>
      </c>
      <c r="F61" s="25" t="s">
        <v>45</v>
      </c>
    </row>
    <row r="62" spans="1:6" x14ac:dyDescent="0.2">
      <c r="A62" s="34">
        <v>41366</v>
      </c>
      <c r="B62" s="25" t="s">
        <v>46</v>
      </c>
      <c r="C62" s="25" t="s">
        <v>47</v>
      </c>
      <c r="D62" s="35">
        <v>250</v>
      </c>
      <c r="E62" s="25" t="s">
        <v>9</v>
      </c>
      <c r="F62" s="25" t="s">
        <v>48</v>
      </c>
    </row>
    <row r="63" spans="1:6" x14ac:dyDescent="0.2">
      <c r="A63" s="34">
        <v>41401</v>
      </c>
      <c r="B63" s="25" t="s">
        <v>55</v>
      </c>
      <c r="C63" s="25" t="s">
        <v>11</v>
      </c>
      <c r="D63" s="35">
        <v>741.41</v>
      </c>
      <c r="E63" s="25" t="s">
        <v>9</v>
      </c>
      <c r="F63" s="25" t="s">
        <v>12</v>
      </c>
    </row>
    <row r="64" spans="1:6" x14ac:dyDescent="0.2">
      <c r="A64" s="34">
        <v>41401</v>
      </c>
      <c r="B64" s="25" t="s">
        <v>56</v>
      </c>
      <c r="C64" s="25" t="s">
        <v>11</v>
      </c>
      <c r="D64" s="35">
        <v>83.75</v>
      </c>
      <c r="E64" s="25" t="s">
        <v>9</v>
      </c>
      <c r="F64" s="25" t="s">
        <v>13</v>
      </c>
    </row>
    <row r="65" spans="1:6" x14ac:dyDescent="0.2">
      <c r="A65" s="34">
        <v>41401</v>
      </c>
      <c r="B65" s="25" t="s">
        <v>57</v>
      </c>
      <c r="C65" s="25" t="s">
        <v>58</v>
      </c>
      <c r="D65" s="35">
        <v>55.08</v>
      </c>
      <c r="E65" s="25" t="s">
        <v>9</v>
      </c>
      <c r="F65" s="25" t="s">
        <v>59</v>
      </c>
    </row>
    <row r="66" spans="1:6" x14ac:dyDescent="0.2">
      <c r="A66" s="34">
        <v>41401</v>
      </c>
      <c r="B66" s="25" t="s">
        <v>60</v>
      </c>
      <c r="C66" s="25" t="s">
        <v>61</v>
      </c>
      <c r="D66" s="35">
        <v>632</v>
      </c>
      <c r="E66" s="25" t="s">
        <v>9</v>
      </c>
      <c r="F66" s="25" t="s">
        <v>62</v>
      </c>
    </row>
    <row r="67" spans="1:6" x14ac:dyDescent="0.2">
      <c r="A67" s="34">
        <v>41401</v>
      </c>
      <c r="B67" s="25" t="s">
        <v>70</v>
      </c>
      <c r="C67" s="25" t="s">
        <v>25</v>
      </c>
      <c r="D67" s="35">
        <v>54</v>
      </c>
      <c r="E67" s="25" t="s">
        <v>9</v>
      </c>
      <c r="F67" s="25" t="s">
        <v>26</v>
      </c>
    </row>
    <row r="68" spans="1:6" x14ac:dyDescent="0.2">
      <c r="A68" s="34">
        <v>41429</v>
      </c>
      <c r="B68" s="25" t="s">
        <v>69</v>
      </c>
      <c r="C68" s="25" t="s">
        <v>11</v>
      </c>
      <c r="D68" s="35">
        <v>741.21</v>
      </c>
      <c r="E68" s="25" t="s">
        <v>9</v>
      </c>
      <c r="F68" s="25" t="s">
        <v>12</v>
      </c>
    </row>
    <row r="69" spans="1:6" x14ac:dyDescent="0.2">
      <c r="A69" s="34">
        <v>41429</v>
      </c>
      <c r="B69" s="25" t="s">
        <v>71</v>
      </c>
      <c r="C69" s="25" t="s">
        <v>11</v>
      </c>
      <c r="D69" s="35">
        <v>49.5</v>
      </c>
      <c r="E69" s="25" t="s">
        <v>9</v>
      </c>
      <c r="F69" s="25" t="s">
        <v>13</v>
      </c>
    </row>
    <row r="70" spans="1:6" x14ac:dyDescent="0.2">
      <c r="A70" s="34">
        <v>41429</v>
      </c>
      <c r="B70" s="25" t="s">
        <v>75</v>
      </c>
      <c r="C70" s="25" t="s">
        <v>25</v>
      </c>
      <c r="D70" s="35">
        <v>67.5</v>
      </c>
      <c r="E70" s="25" t="s">
        <v>9</v>
      </c>
      <c r="F70" s="25" t="s">
        <v>26</v>
      </c>
    </row>
    <row r="71" spans="1:6" x14ac:dyDescent="0.2">
      <c r="A71" s="34">
        <v>41429</v>
      </c>
      <c r="B71" s="25" t="s">
        <v>76</v>
      </c>
      <c r="C71" s="25" t="s">
        <v>77</v>
      </c>
      <c r="D71" s="35">
        <v>30</v>
      </c>
      <c r="E71" s="25" t="s">
        <v>9</v>
      </c>
      <c r="F71" s="25" t="s">
        <v>62</v>
      </c>
    </row>
    <row r="72" spans="1:6" x14ac:dyDescent="0.2">
      <c r="A72" s="34">
        <v>41429</v>
      </c>
      <c r="B72" s="25" t="s">
        <v>78</v>
      </c>
      <c r="C72" s="25" t="s">
        <v>79</v>
      </c>
      <c r="D72" s="35">
        <v>40</v>
      </c>
      <c r="E72" s="25" t="s">
        <v>9</v>
      </c>
      <c r="F72" s="25" t="s">
        <v>80</v>
      </c>
    </row>
    <row r="73" spans="1:6" x14ac:dyDescent="0.2">
      <c r="A73" s="34">
        <v>41457</v>
      </c>
      <c r="B73" s="25" t="s">
        <v>81</v>
      </c>
      <c r="C73" s="25" t="s">
        <v>11</v>
      </c>
      <c r="D73" s="35">
        <v>741.41</v>
      </c>
      <c r="E73" s="25" t="s">
        <v>9</v>
      </c>
      <c r="F73" s="25" t="s">
        <v>12</v>
      </c>
    </row>
    <row r="74" spans="1:6" x14ac:dyDescent="0.2">
      <c r="A74" s="34">
        <v>41457</v>
      </c>
      <c r="B74" s="25" t="s">
        <v>82</v>
      </c>
      <c r="C74" s="25" t="s">
        <v>11</v>
      </c>
      <c r="D74" s="35">
        <v>28.2</v>
      </c>
      <c r="E74" s="25" t="s">
        <v>9</v>
      </c>
      <c r="F74" s="25" t="s">
        <v>13</v>
      </c>
    </row>
    <row r="75" spans="1:6" x14ac:dyDescent="0.2">
      <c r="A75" s="34">
        <v>41457</v>
      </c>
      <c r="B75" s="25" t="s">
        <v>84</v>
      </c>
      <c r="C75" s="25" t="s">
        <v>25</v>
      </c>
      <c r="D75" s="35">
        <v>54</v>
      </c>
      <c r="E75" s="25" t="s">
        <v>9</v>
      </c>
      <c r="F75" s="25" t="s">
        <v>26</v>
      </c>
    </row>
    <row r="76" spans="1:6" x14ac:dyDescent="0.2">
      <c r="A76" s="34">
        <v>41457</v>
      </c>
      <c r="B76" s="25" t="s">
        <v>86</v>
      </c>
      <c r="C76" s="25" t="s">
        <v>87</v>
      </c>
      <c r="D76" s="35">
        <v>29</v>
      </c>
      <c r="E76" s="25" t="s">
        <v>9</v>
      </c>
      <c r="F76" s="25" t="s">
        <v>62</v>
      </c>
    </row>
    <row r="77" spans="1:6" x14ac:dyDescent="0.2">
      <c r="A77" s="34">
        <v>41457</v>
      </c>
      <c r="B77" s="25" t="s">
        <v>88</v>
      </c>
      <c r="C77" s="25" t="s">
        <v>89</v>
      </c>
      <c r="D77" s="35">
        <v>286.12</v>
      </c>
      <c r="E77" s="25" t="s">
        <v>9</v>
      </c>
      <c r="F77" s="25" t="s">
        <v>90</v>
      </c>
    </row>
    <row r="78" spans="1:6" x14ac:dyDescent="0.2">
      <c r="A78" s="34">
        <v>41457</v>
      </c>
      <c r="B78" s="25" t="s">
        <v>91</v>
      </c>
      <c r="C78" s="25" t="s">
        <v>92</v>
      </c>
      <c r="D78" s="35">
        <v>27.5</v>
      </c>
      <c r="E78" s="25" t="s">
        <v>9</v>
      </c>
      <c r="F78" s="25" t="s">
        <v>90</v>
      </c>
    </row>
    <row r="79" spans="1:6" x14ac:dyDescent="0.2">
      <c r="A79" s="34">
        <v>41464</v>
      </c>
      <c r="B79" s="25" t="s">
        <v>94</v>
      </c>
      <c r="C79" s="25" t="s">
        <v>11</v>
      </c>
      <c r="D79" s="35">
        <v>100</v>
      </c>
      <c r="E79" s="25" t="s">
        <v>9</v>
      </c>
      <c r="F79" s="25" t="s">
        <v>13</v>
      </c>
    </row>
    <row r="80" spans="1:6" x14ac:dyDescent="0.2">
      <c r="A80" s="34">
        <v>41464</v>
      </c>
      <c r="B80" s="25" t="s">
        <v>95</v>
      </c>
      <c r="C80" s="25" t="s">
        <v>44</v>
      </c>
      <c r="D80" s="35">
        <v>51.44</v>
      </c>
      <c r="E80" s="25" t="s">
        <v>9</v>
      </c>
      <c r="F80" s="25" t="s">
        <v>45</v>
      </c>
    </row>
    <row r="81" spans="1:6" x14ac:dyDescent="0.2">
      <c r="A81" s="34">
        <v>41465</v>
      </c>
      <c r="B81" s="25" t="s">
        <v>96</v>
      </c>
      <c r="C81" s="25" t="s">
        <v>34</v>
      </c>
      <c r="D81" s="35">
        <v>265</v>
      </c>
      <c r="E81" s="25" t="s">
        <v>9</v>
      </c>
      <c r="F81" s="25" t="s">
        <v>35</v>
      </c>
    </row>
    <row r="82" spans="1:6" x14ac:dyDescent="0.2">
      <c r="A82" s="34">
        <v>41473</v>
      </c>
      <c r="B82" s="25" t="s">
        <v>97</v>
      </c>
      <c r="C82" s="25" t="s">
        <v>98</v>
      </c>
      <c r="D82" s="35">
        <v>602.32000000000005</v>
      </c>
      <c r="E82" s="25" t="s">
        <v>9</v>
      </c>
      <c r="F82" s="25" t="s">
        <v>29</v>
      </c>
    </row>
    <row r="83" spans="1:6" x14ac:dyDescent="0.2">
      <c r="A83" s="34">
        <v>41487</v>
      </c>
      <c r="B83" s="25" t="s">
        <v>83</v>
      </c>
      <c r="C83" s="25" t="s">
        <v>11</v>
      </c>
      <c r="D83" s="35">
        <v>741.21</v>
      </c>
      <c r="E83" s="25" t="s">
        <v>9</v>
      </c>
      <c r="F83" s="25" t="s">
        <v>12</v>
      </c>
    </row>
    <row r="84" spans="1:6" x14ac:dyDescent="0.2">
      <c r="A84" s="34">
        <v>41487</v>
      </c>
      <c r="B84" s="25" t="s">
        <v>85</v>
      </c>
      <c r="C84" s="25" t="s">
        <v>25</v>
      </c>
      <c r="D84" s="35">
        <v>67.5</v>
      </c>
      <c r="E84" s="25" t="s">
        <v>9</v>
      </c>
      <c r="F84" s="25" t="s">
        <v>26</v>
      </c>
    </row>
    <row r="85" spans="1:6" x14ac:dyDescent="0.2">
      <c r="A85" s="34">
        <v>41487</v>
      </c>
      <c r="B85" s="25" t="s">
        <v>99</v>
      </c>
      <c r="C85" s="25" t="s">
        <v>100</v>
      </c>
      <c r="D85" s="35">
        <v>120</v>
      </c>
      <c r="E85" s="25" t="s">
        <v>9</v>
      </c>
      <c r="F85" s="25" t="s">
        <v>80</v>
      </c>
    </row>
    <row r="86" spans="1:6" x14ac:dyDescent="0.2">
      <c r="A86" s="34">
        <v>41502</v>
      </c>
      <c r="B86" s="25" t="s">
        <v>105</v>
      </c>
      <c r="C86" s="25" t="s">
        <v>106</v>
      </c>
      <c r="D86" s="35">
        <v>462</v>
      </c>
      <c r="E86" s="25" t="s">
        <v>9</v>
      </c>
      <c r="F86" s="25" t="s">
        <v>90</v>
      </c>
    </row>
    <row r="87" spans="1:6" x14ac:dyDescent="0.2">
      <c r="A87" s="34">
        <v>41520</v>
      </c>
      <c r="B87" s="25" t="s">
        <v>107</v>
      </c>
      <c r="C87" s="25" t="s">
        <v>108</v>
      </c>
      <c r="D87" s="35">
        <v>150.47999999999999</v>
      </c>
      <c r="E87" s="25" t="s">
        <v>9</v>
      </c>
      <c r="F87" s="25" t="s">
        <v>29</v>
      </c>
    </row>
    <row r="88" spans="1:6" x14ac:dyDescent="0.2">
      <c r="A88" s="34">
        <v>41520</v>
      </c>
      <c r="B88" s="25" t="s">
        <v>109</v>
      </c>
      <c r="C88" s="25" t="s">
        <v>11</v>
      </c>
      <c r="D88" s="35">
        <v>741.21</v>
      </c>
      <c r="E88" s="25" t="s">
        <v>9</v>
      </c>
      <c r="F88" s="25" t="s">
        <v>12</v>
      </c>
    </row>
    <row r="89" spans="1:6" x14ac:dyDescent="0.2">
      <c r="A89" s="34">
        <v>41520</v>
      </c>
      <c r="B89" s="25" t="s">
        <v>110</v>
      </c>
      <c r="C89" s="25" t="s">
        <v>25</v>
      </c>
      <c r="D89" s="35">
        <v>67.5</v>
      </c>
      <c r="E89" s="25" t="s">
        <v>9</v>
      </c>
      <c r="F89" s="25" t="s">
        <v>26</v>
      </c>
    </row>
    <row r="90" spans="1:6" x14ac:dyDescent="0.2">
      <c r="A90" s="34">
        <v>41520</v>
      </c>
      <c r="B90" s="25" t="s">
        <v>111</v>
      </c>
      <c r="C90" s="25" t="s">
        <v>11</v>
      </c>
      <c r="D90" s="35">
        <v>76</v>
      </c>
      <c r="E90" s="25" t="s">
        <v>9</v>
      </c>
      <c r="F90" s="25" t="s">
        <v>13</v>
      </c>
    </row>
    <row r="91" spans="1:6" x14ac:dyDescent="0.2">
      <c r="A91" s="34">
        <v>41520</v>
      </c>
      <c r="B91" s="25" t="s">
        <v>112</v>
      </c>
      <c r="C91" s="25" t="s">
        <v>92</v>
      </c>
      <c r="D91" s="35">
        <v>27.5</v>
      </c>
      <c r="E91" s="25" t="s">
        <v>9</v>
      </c>
      <c r="F91" s="25" t="s">
        <v>90</v>
      </c>
    </row>
    <row r="92" spans="1:6" x14ac:dyDescent="0.2">
      <c r="A92" s="34">
        <v>41520</v>
      </c>
      <c r="B92" s="25" t="s">
        <v>113</v>
      </c>
      <c r="C92" s="25" t="s">
        <v>58</v>
      </c>
      <c r="D92" s="35">
        <v>55.08</v>
      </c>
      <c r="E92" s="25" t="s">
        <v>9</v>
      </c>
      <c r="F92" s="25" t="s">
        <v>59</v>
      </c>
    </row>
    <row r="93" spans="1:6" x14ac:dyDescent="0.2">
      <c r="A93" s="34">
        <v>41543</v>
      </c>
      <c r="B93" s="25" t="s">
        <v>114</v>
      </c>
      <c r="C93" s="25" t="s">
        <v>115</v>
      </c>
      <c r="D93" s="35">
        <v>1410.68</v>
      </c>
      <c r="E93" s="25" t="s">
        <v>9</v>
      </c>
      <c r="F93" s="25" t="s">
        <v>116</v>
      </c>
    </row>
    <row r="94" spans="1:6" x14ac:dyDescent="0.2">
      <c r="A94" s="34">
        <v>41548</v>
      </c>
      <c r="B94" s="25" t="s">
        <v>117</v>
      </c>
      <c r="C94" s="25" t="s">
        <v>118</v>
      </c>
      <c r="D94" s="35">
        <v>174.49</v>
      </c>
      <c r="E94" s="25" t="s">
        <v>9</v>
      </c>
      <c r="F94" s="25" t="s">
        <v>29</v>
      </c>
    </row>
    <row r="95" spans="1:6" x14ac:dyDescent="0.2">
      <c r="A95" s="34">
        <v>41548</v>
      </c>
      <c r="B95" s="25" t="s">
        <v>119</v>
      </c>
      <c r="C95" s="25" t="s">
        <v>11</v>
      </c>
      <c r="D95" s="35">
        <v>776.56</v>
      </c>
      <c r="E95" s="25" t="s">
        <v>9</v>
      </c>
      <c r="F95" s="25" t="s">
        <v>12</v>
      </c>
    </row>
    <row r="96" spans="1:6" x14ac:dyDescent="0.2">
      <c r="A96" s="34">
        <v>41548</v>
      </c>
      <c r="B96" s="25" t="s">
        <v>120</v>
      </c>
      <c r="C96" s="25" t="s">
        <v>25</v>
      </c>
      <c r="D96" s="35">
        <v>54</v>
      </c>
      <c r="E96" s="25" t="s">
        <v>9</v>
      </c>
      <c r="F96" s="25" t="s">
        <v>26</v>
      </c>
    </row>
    <row r="97" spans="1:6" x14ac:dyDescent="0.2">
      <c r="A97" s="34">
        <v>41548</v>
      </c>
      <c r="B97" s="25" t="s">
        <v>121</v>
      </c>
      <c r="C97" s="25" t="s">
        <v>11</v>
      </c>
      <c r="D97" s="35">
        <v>58.18</v>
      </c>
      <c r="E97" s="25" t="s">
        <v>9</v>
      </c>
      <c r="F97" s="25" t="s">
        <v>13</v>
      </c>
    </row>
    <row r="98" spans="1:6" x14ac:dyDescent="0.2">
      <c r="A98" s="34">
        <v>41548</v>
      </c>
      <c r="B98" s="25" t="s">
        <v>122</v>
      </c>
      <c r="C98" s="25" t="s">
        <v>92</v>
      </c>
      <c r="D98" s="35">
        <v>27.5</v>
      </c>
      <c r="E98" s="25" t="s">
        <v>9</v>
      </c>
      <c r="F98" s="25" t="s">
        <v>90</v>
      </c>
    </row>
    <row r="99" spans="1:6" x14ac:dyDescent="0.2">
      <c r="A99" s="34">
        <v>41583</v>
      </c>
      <c r="B99" s="25" t="s">
        <v>123</v>
      </c>
      <c r="C99" s="25" t="s">
        <v>124</v>
      </c>
      <c r="D99" s="35">
        <v>154.41</v>
      </c>
      <c r="E99" s="25" t="s">
        <v>9</v>
      </c>
      <c r="F99" s="25" t="s">
        <v>29</v>
      </c>
    </row>
    <row r="100" spans="1:6" x14ac:dyDescent="0.2">
      <c r="A100" s="34">
        <v>41583</v>
      </c>
      <c r="B100" s="25" t="s">
        <v>125</v>
      </c>
      <c r="C100" s="25" t="s">
        <v>11</v>
      </c>
      <c r="D100" s="35">
        <v>747.24</v>
      </c>
      <c r="E100" s="25" t="s">
        <v>9</v>
      </c>
      <c r="F100" s="25" t="s">
        <v>12</v>
      </c>
    </row>
    <row r="101" spans="1:6" x14ac:dyDescent="0.2">
      <c r="A101" s="34">
        <v>41583</v>
      </c>
      <c r="B101" s="25" t="s">
        <v>126</v>
      </c>
      <c r="C101" s="25" t="s">
        <v>11</v>
      </c>
      <c r="D101" s="35">
        <v>38.39</v>
      </c>
      <c r="E101" s="25" t="s">
        <v>9</v>
      </c>
      <c r="F101" s="25" t="s">
        <v>13</v>
      </c>
    </row>
    <row r="102" spans="1:6" x14ac:dyDescent="0.2">
      <c r="A102" s="34">
        <v>41583</v>
      </c>
      <c r="B102" s="25" t="s">
        <v>127</v>
      </c>
      <c r="C102" s="25" t="s">
        <v>44</v>
      </c>
      <c r="D102" s="35">
        <v>17.600000000000001</v>
      </c>
      <c r="E102" s="25" t="s">
        <v>9</v>
      </c>
      <c r="F102" s="25" t="s">
        <v>342</v>
      </c>
    </row>
    <row r="103" spans="1:6" x14ac:dyDescent="0.2">
      <c r="A103" s="34">
        <v>41583</v>
      </c>
      <c r="B103" s="25" t="s">
        <v>128</v>
      </c>
      <c r="C103" s="25" t="s">
        <v>25</v>
      </c>
      <c r="D103" s="35">
        <v>67.5</v>
      </c>
      <c r="E103" s="25" t="s">
        <v>9</v>
      </c>
      <c r="F103" s="25" t="s">
        <v>26</v>
      </c>
    </row>
    <row r="104" spans="1:6" x14ac:dyDescent="0.2">
      <c r="A104" s="34">
        <v>41583</v>
      </c>
      <c r="B104" s="25" t="s">
        <v>129</v>
      </c>
      <c r="C104" s="25" t="s">
        <v>92</v>
      </c>
      <c r="D104" s="35">
        <v>27.5</v>
      </c>
      <c r="E104" s="25" t="s">
        <v>9</v>
      </c>
      <c r="F104" s="25" t="s">
        <v>90</v>
      </c>
    </row>
    <row r="105" spans="1:6" x14ac:dyDescent="0.2">
      <c r="A105" s="34">
        <v>41583</v>
      </c>
      <c r="B105" s="25" t="s">
        <v>130</v>
      </c>
      <c r="C105" s="25" t="s">
        <v>31</v>
      </c>
      <c r="D105" s="35">
        <v>54</v>
      </c>
      <c r="E105" s="25" t="s">
        <v>9</v>
      </c>
      <c r="F105" s="25" t="s">
        <v>32</v>
      </c>
    </row>
    <row r="106" spans="1:6" x14ac:dyDescent="0.2">
      <c r="A106" s="34">
        <v>41583</v>
      </c>
      <c r="B106" s="25" t="s">
        <v>131</v>
      </c>
      <c r="C106" s="25" t="s">
        <v>132</v>
      </c>
      <c r="D106" s="35">
        <v>149.38999999999999</v>
      </c>
      <c r="E106" s="25" t="s">
        <v>9</v>
      </c>
      <c r="F106" s="25" t="s">
        <v>133</v>
      </c>
    </row>
    <row r="107" spans="1:6" x14ac:dyDescent="0.2">
      <c r="A107" s="34">
        <v>41583</v>
      </c>
      <c r="B107" s="25" t="s">
        <v>134</v>
      </c>
      <c r="C107" s="25" t="s">
        <v>34</v>
      </c>
      <c r="D107" s="35">
        <v>265</v>
      </c>
      <c r="E107" s="25" t="s">
        <v>9</v>
      </c>
      <c r="F107" s="25" t="s">
        <v>35</v>
      </c>
    </row>
    <row r="108" spans="1:6" x14ac:dyDescent="0.2">
      <c r="A108" s="34">
        <v>41583</v>
      </c>
      <c r="B108" s="25" t="s">
        <v>135</v>
      </c>
      <c r="C108" s="25" t="s">
        <v>41</v>
      </c>
      <c r="D108" s="35">
        <v>50</v>
      </c>
      <c r="E108" s="25" t="s">
        <v>9</v>
      </c>
      <c r="F108" s="25" t="s">
        <v>42</v>
      </c>
    </row>
    <row r="109" spans="1:6" x14ac:dyDescent="0.2">
      <c r="A109" s="34">
        <v>41583</v>
      </c>
      <c r="B109" s="25" t="s">
        <v>136</v>
      </c>
      <c r="C109" s="25" t="s">
        <v>137</v>
      </c>
      <c r="D109" s="35">
        <v>15</v>
      </c>
      <c r="E109" s="25" t="s">
        <v>9</v>
      </c>
      <c r="F109" s="25" t="s">
        <v>48</v>
      </c>
    </row>
    <row r="110" spans="1:6" x14ac:dyDescent="0.2">
      <c r="A110" s="34">
        <v>41583</v>
      </c>
      <c r="B110" s="25" t="s">
        <v>138</v>
      </c>
      <c r="C110" s="25" t="s">
        <v>139</v>
      </c>
      <c r="D110" s="35">
        <v>53.98</v>
      </c>
      <c r="E110" s="25" t="s">
        <v>9</v>
      </c>
      <c r="F110" s="25" t="s">
        <v>45</v>
      </c>
    </row>
    <row r="111" spans="1:6" x14ac:dyDescent="0.2">
      <c r="A111" s="34">
        <v>41583</v>
      </c>
      <c r="B111" s="25" t="s">
        <v>140</v>
      </c>
      <c r="C111" s="25" t="s">
        <v>141</v>
      </c>
      <c r="D111" s="35">
        <v>25</v>
      </c>
      <c r="E111" s="25" t="s">
        <v>9</v>
      </c>
      <c r="F111" s="25" t="s">
        <v>48</v>
      </c>
    </row>
    <row r="112" spans="1:6" x14ac:dyDescent="0.2">
      <c r="A112" s="34">
        <v>41583</v>
      </c>
      <c r="B112" s="25" t="s">
        <v>149</v>
      </c>
      <c r="C112" s="25" t="s">
        <v>150</v>
      </c>
      <c r="D112" s="35">
        <v>50</v>
      </c>
      <c r="E112" s="25" t="s">
        <v>9</v>
      </c>
      <c r="F112" s="25" t="s">
        <v>48</v>
      </c>
    </row>
    <row r="113" spans="1:6" x14ac:dyDescent="0.2">
      <c r="A113" s="34">
        <v>41611</v>
      </c>
      <c r="B113" s="25" t="s">
        <v>154</v>
      </c>
      <c r="C113" s="25" t="s">
        <v>155</v>
      </c>
      <c r="D113" s="35">
        <v>154.51</v>
      </c>
      <c r="E113" s="25" t="s">
        <v>9</v>
      </c>
      <c r="F113" s="25" t="s">
        <v>29</v>
      </c>
    </row>
    <row r="114" spans="1:6" x14ac:dyDescent="0.2">
      <c r="A114" s="34">
        <v>41611</v>
      </c>
      <c r="B114" s="25" t="s">
        <v>156</v>
      </c>
      <c r="C114" s="25" t="s">
        <v>11</v>
      </c>
      <c r="D114" s="35">
        <v>747.24</v>
      </c>
      <c r="E114" s="25" t="s">
        <v>9</v>
      </c>
      <c r="F114" s="25" t="s">
        <v>12</v>
      </c>
    </row>
    <row r="115" spans="1:6" x14ac:dyDescent="0.2">
      <c r="A115" s="34">
        <v>41611</v>
      </c>
      <c r="B115" s="25" t="s">
        <v>157</v>
      </c>
      <c r="C115" s="25" t="s">
        <v>11</v>
      </c>
      <c r="D115" s="35">
        <v>33</v>
      </c>
      <c r="E115" s="25" t="s">
        <v>9</v>
      </c>
      <c r="F115" s="25" t="s">
        <v>13</v>
      </c>
    </row>
    <row r="116" spans="1:6" x14ac:dyDescent="0.2">
      <c r="A116" s="34">
        <v>41611</v>
      </c>
      <c r="B116" s="25" t="s">
        <v>158</v>
      </c>
      <c r="C116" s="25" t="s">
        <v>44</v>
      </c>
      <c r="D116" s="35">
        <v>15.6</v>
      </c>
      <c r="E116" s="25" t="s">
        <v>9</v>
      </c>
      <c r="F116" s="25" t="s">
        <v>342</v>
      </c>
    </row>
    <row r="117" spans="1:6" x14ac:dyDescent="0.2">
      <c r="A117" s="34">
        <v>41611</v>
      </c>
      <c r="B117" s="25" t="s">
        <v>159</v>
      </c>
      <c r="C117" s="25" t="s">
        <v>160</v>
      </c>
      <c r="D117" s="35">
        <v>14.6</v>
      </c>
      <c r="E117" s="25" t="s">
        <v>9</v>
      </c>
      <c r="F117" s="25" t="s">
        <v>342</v>
      </c>
    </row>
    <row r="118" spans="1:6" x14ac:dyDescent="0.2">
      <c r="A118" s="34">
        <v>41611</v>
      </c>
      <c r="B118" s="25" t="s">
        <v>161</v>
      </c>
      <c r="C118" s="25" t="s">
        <v>41</v>
      </c>
      <c r="D118" s="35">
        <v>50</v>
      </c>
      <c r="E118" s="25" t="s">
        <v>9</v>
      </c>
      <c r="F118" s="25" t="s">
        <v>42</v>
      </c>
    </row>
    <row r="119" spans="1:6" x14ac:dyDescent="0.2">
      <c r="A119" s="34">
        <v>41611</v>
      </c>
      <c r="B119" s="25" t="s">
        <v>162</v>
      </c>
      <c r="C119" s="25" t="s">
        <v>25</v>
      </c>
      <c r="D119" s="35">
        <v>54</v>
      </c>
      <c r="E119" s="25" t="s">
        <v>9</v>
      </c>
      <c r="F119" s="25" t="s">
        <v>26</v>
      </c>
    </row>
    <row r="120" spans="1:6" x14ac:dyDescent="0.2">
      <c r="A120" s="34">
        <v>41611</v>
      </c>
      <c r="B120" s="25" t="s">
        <v>163</v>
      </c>
      <c r="C120" s="25" t="s">
        <v>31</v>
      </c>
      <c r="D120" s="35">
        <v>132</v>
      </c>
      <c r="E120" s="25" t="s">
        <v>9</v>
      </c>
      <c r="F120" s="25" t="s">
        <v>32</v>
      </c>
    </row>
    <row r="121" spans="1:6" x14ac:dyDescent="0.2">
      <c r="A121" s="34">
        <v>41611</v>
      </c>
      <c r="B121" s="25" t="s">
        <v>164</v>
      </c>
      <c r="C121" s="25" t="s">
        <v>92</v>
      </c>
      <c r="D121" s="35">
        <v>27.5</v>
      </c>
      <c r="E121" s="25" t="s">
        <v>9</v>
      </c>
      <c r="F121" s="25" t="s">
        <v>90</v>
      </c>
    </row>
    <row r="122" spans="1:6" x14ac:dyDescent="0.2">
      <c r="A122" s="34">
        <v>41611</v>
      </c>
      <c r="B122" s="25" t="s">
        <v>169</v>
      </c>
      <c r="C122" s="25" t="s">
        <v>170</v>
      </c>
      <c r="D122" s="35">
        <v>120</v>
      </c>
      <c r="E122" s="25" t="s">
        <v>9</v>
      </c>
      <c r="F122" s="25" t="s">
        <v>171</v>
      </c>
    </row>
    <row r="123" spans="1:6" x14ac:dyDescent="0.2">
      <c r="A123" s="34">
        <v>41611</v>
      </c>
      <c r="B123" s="25" t="s">
        <v>172</v>
      </c>
      <c r="C123" s="154" t="s">
        <v>44</v>
      </c>
      <c r="D123" s="155">
        <v>18.48</v>
      </c>
      <c r="E123" s="154" t="s">
        <v>9</v>
      </c>
      <c r="F123" s="25" t="s">
        <v>45</v>
      </c>
    </row>
    <row r="124" spans="1:6" x14ac:dyDescent="0.2">
      <c r="A124" s="34">
        <v>41611</v>
      </c>
      <c r="B124" s="25" t="s">
        <v>173</v>
      </c>
      <c r="C124" s="154" t="s">
        <v>160</v>
      </c>
      <c r="D124" s="155">
        <v>59.95</v>
      </c>
      <c r="E124" s="154" t="s">
        <v>9</v>
      </c>
      <c r="F124" s="25" t="s">
        <v>45</v>
      </c>
    </row>
    <row r="125" spans="1:6" x14ac:dyDescent="0.2">
      <c r="A125" s="34">
        <v>41646</v>
      </c>
      <c r="B125" s="25" t="s">
        <v>175</v>
      </c>
      <c r="C125" s="25" t="s">
        <v>176</v>
      </c>
      <c r="D125" s="35">
        <v>30</v>
      </c>
      <c r="E125" s="25" t="s">
        <v>9</v>
      </c>
      <c r="F125" s="25" t="s">
        <v>90</v>
      </c>
    </row>
    <row r="126" spans="1:6" x14ac:dyDescent="0.2">
      <c r="A126" s="34">
        <v>41646</v>
      </c>
      <c r="B126" s="25" t="s">
        <v>177</v>
      </c>
      <c r="C126" s="25" t="s">
        <v>160</v>
      </c>
      <c r="D126" s="35">
        <v>14.6</v>
      </c>
      <c r="E126" s="25" t="s">
        <v>9</v>
      </c>
      <c r="F126" s="25" t="s">
        <v>342</v>
      </c>
    </row>
    <row r="127" spans="1:6" x14ac:dyDescent="0.2">
      <c r="A127" s="34">
        <v>41646</v>
      </c>
      <c r="B127" s="25" t="s">
        <v>178</v>
      </c>
      <c r="C127" s="25" t="s">
        <v>44</v>
      </c>
      <c r="D127" s="35">
        <v>15.6</v>
      </c>
      <c r="E127" s="25" t="s">
        <v>9</v>
      </c>
      <c r="F127" s="25" t="s">
        <v>342</v>
      </c>
    </row>
    <row r="128" spans="1:6" x14ac:dyDescent="0.2">
      <c r="A128" s="34">
        <v>41646</v>
      </c>
      <c r="B128" s="25" t="s">
        <v>179</v>
      </c>
      <c r="C128" s="25" t="s">
        <v>180</v>
      </c>
      <c r="D128" s="35">
        <v>38</v>
      </c>
      <c r="E128" s="25" t="s">
        <v>9</v>
      </c>
      <c r="F128" s="25" t="s">
        <v>62</v>
      </c>
    </row>
    <row r="129" spans="1:6" x14ac:dyDescent="0.2">
      <c r="A129" s="34">
        <v>41646</v>
      </c>
      <c r="B129" s="25" t="s">
        <v>181</v>
      </c>
      <c r="C129" s="25" t="s">
        <v>34</v>
      </c>
      <c r="D129" s="35">
        <v>265</v>
      </c>
      <c r="E129" s="25" t="s">
        <v>9</v>
      </c>
      <c r="F129" s="25" t="s">
        <v>35</v>
      </c>
    </row>
    <row r="130" spans="1:6" x14ac:dyDescent="0.2">
      <c r="A130" s="34">
        <v>41646</v>
      </c>
      <c r="B130" s="25" t="s">
        <v>182</v>
      </c>
      <c r="C130" s="25" t="s">
        <v>183</v>
      </c>
      <c r="D130" s="35">
        <v>62.95</v>
      </c>
      <c r="E130" s="25" t="s">
        <v>9</v>
      </c>
      <c r="F130" s="25" t="s">
        <v>184</v>
      </c>
    </row>
    <row r="131" spans="1:6" x14ac:dyDescent="0.2">
      <c r="A131" s="34">
        <v>41646</v>
      </c>
      <c r="B131" s="25" t="s">
        <v>185</v>
      </c>
      <c r="C131" s="25" t="s">
        <v>25</v>
      </c>
      <c r="D131" s="35">
        <v>67.5</v>
      </c>
      <c r="E131" s="25" t="s">
        <v>9</v>
      </c>
      <c r="F131" s="25" t="s">
        <v>26</v>
      </c>
    </row>
    <row r="132" spans="1:6" x14ac:dyDescent="0.2">
      <c r="A132" s="34">
        <v>41646</v>
      </c>
      <c r="B132" s="25" t="s">
        <v>186</v>
      </c>
      <c r="C132" s="25" t="s">
        <v>187</v>
      </c>
      <c r="D132" s="35">
        <v>154.51</v>
      </c>
      <c r="E132" s="25" t="s">
        <v>9</v>
      </c>
      <c r="F132" s="25" t="s">
        <v>29</v>
      </c>
    </row>
    <row r="133" spans="1:6" x14ac:dyDescent="0.2">
      <c r="A133" s="34">
        <v>41646</v>
      </c>
      <c r="B133" s="25" t="s">
        <v>188</v>
      </c>
      <c r="C133" s="25" t="s">
        <v>11</v>
      </c>
      <c r="D133" s="35">
        <v>747.24</v>
      </c>
      <c r="E133" s="25" t="s">
        <v>9</v>
      </c>
      <c r="F133" s="25" t="s">
        <v>12</v>
      </c>
    </row>
    <row r="134" spans="1:6" x14ac:dyDescent="0.2">
      <c r="A134" s="34">
        <v>41646</v>
      </c>
      <c r="B134" s="25" t="s">
        <v>189</v>
      </c>
      <c r="C134" s="25" t="s">
        <v>11</v>
      </c>
      <c r="D134" s="35">
        <v>70.180000000000007</v>
      </c>
      <c r="E134" s="25" t="s">
        <v>9</v>
      </c>
      <c r="F134" s="25" t="s">
        <v>13</v>
      </c>
    </row>
    <row r="135" spans="1:6" x14ac:dyDescent="0.2">
      <c r="A135" s="34">
        <v>41646</v>
      </c>
      <c r="B135" s="25" t="s">
        <v>190</v>
      </c>
      <c r="C135" s="25" t="s">
        <v>191</v>
      </c>
      <c r="D135" s="35">
        <v>768</v>
      </c>
      <c r="E135" s="25" t="s">
        <v>9</v>
      </c>
      <c r="F135" s="25" t="s">
        <v>90</v>
      </c>
    </row>
    <row r="136" spans="1:6" x14ac:dyDescent="0.2">
      <c r="A136" s="34">
        <v>41646</v>
      </c>
      <c r="B136" s="25" t="s">
        <v>192</v>
      </c>
      <c r="C136" s="25" t="s">
        <v>92</v>
      </c>
      <c r="D136" s="35">
        <v>27.5</v>
      </c>
      <c r="E136" s="25" t="s">
        <v>9</v>
      </c>
      <c r="F136" s="25" t="s">
        <v>90</v>
      </c>
    </row>
    <row r="137" spans="1:6" x14ac:dyDescent="0.2">
      <c r="A137" s="34">
        <v>41646</v>
      </c>
      <c r="B137" s="25" t="s">
        <v>193</v>
      </c>
      <c r="C137" s="25" t="s">
        <v>194</v>
      </c>
      <c r="D137" s="35">
        <v>50</v>
      </c>
      <c r="E137" s="25" t="s">
        <v>9</v>
      </c>
      <c r="F137" s="25" t="s">
        <v>48</v>
      </c>
    </row>
    <row r="138" spans="1:6" x14ac:dyDescent="0.2">
      <c r="A138" s="34">
        <v>41646</v>
      </c>
      <c r="B138" s="25" t="s">
        <v>195</v>
      </c>
      <c r="C138" s="25" t="s">
        <v>196</v>
      </c>
      <c r="D138" s="35">
        <v>360</v>
      </c>
      <c r="E138" s="25" t="s">
        <v>9</v>
      </c>
      <c r="F138" s="25" t="s">
        <v>90</v>
      </c>
    </row>
    <row r="139" spans="1:6" x14ac:dyDescent="0.2">
      <c r="A139" s="34">
        <v>41674</v>
      </c>
      <c r="B139" s="25" t="s">
        <v>197</v>
      </c>
      <c r="C139" s="25" t="s">
        <v>11</v>
      </c>
      <c r="D139" s="35">
        <v>780.38</v>
      </c>
      <c r="E139" s="25" t="s">
        <v>9</v>
      </c>
      <c r="F139" s="25" t="s">
        <v>12</v>
      </c>
    </row>
    <row r="140" spans="1:6" x14ac:dyDescent="0.2">
      <c r="A140" s="34">
        <v>41674</v>
      </c>
      <c r="B140" s="25" t="s">
        <v>198</v>
      </c>
      <c r="C140" s="25" t="s">
        <v>11</v>
      </c>
      <c r="D140" s="35">
        <v>91.99</v>
      </c>
      <c r="E140" s="25" t="s">
        <v>9</v>
      </c>
      <c r="F140" s="25" t="s">
        <v>13</v>
      </c>
    </row>
    <row r="141" spans="1:6" x14ac:dyDescent="0.2">
      <c r="A141" s="34">
        <v>41674</v>
      </c>
      <c r="B141" s="25" t="s">
        <v>199</v>
      </c>
      <c r="C141" s="25" t="s">
        <v>25</v>
      </c>
      <c r="D141" s="35">
        <v>54</v>
      </c>
      <c r="E141" s="25" t="s">
        <v>9</v>
      </c>
      <c r="F141" s="25" t="s">
        <v>26</v>
      </c>
    </row>
    <row r="142" spans="1:6" x14ac:dyDescent="0.2">
      <c r="A142" s="34">
        <v>41674</v>
      </c>
      <c r="B142" s="25" t="s">
        <v>200</v>
      </c>
      <c r="C142" s="25" t="s">
        <v>201</v>
      </c>
      <c r="D142" s="35">
        <v>176.9</v>
      </c>
      <c r="E142" s="25" t="s">
        <v>9</v>
      </c>
      <c r="F142" s="25" t="s">
        <v>29</v>
      </c>
    </row>
    <row r="143" spans="1:6" x14ac:dyDescent="0.2">
      <c r="A143" s="34">
        <v>41674</v>
      </c>
      <c r="B143" s="25" t="s">
        <v>202</v>
      </c>
      <c r="C143" s="25" t="s">
        <v>203</v>
      </c>
      <c r="D143" s="35">
        <v>750</v>
      </c>
      <c r="E143" s="25" t="s">
        <v>9</v>
      </c>
      <c r="F143" s="25" t="s">
        <v>204</v>
      </c>
    </row>
    <row r="144" spans="1:6" x14ac:dyDescent="0.2">
      <c r="A144" s="34">
        <v>41674</v>
      </c>
      <c r="B144" s="25" t="s">
        <v>209</v>
      </c>
      <c r="C144" s="25" t="s">
        <v>92</v>
      </c>
      <c r="D144" s="35">
        <v>27.5</v>
      </c>
      <c r="E144" s="25" t="s">
        <v>9</v>
      </c>
      <c r="F144" s="25" t="s">
        <v>90</v>
      </c>
    </row>
    <row r="145" spans="1:6" x14ac:dyDescent="0.2">
      <c r="A145" s="34">
        <v>41702</v>
      </c>
      <c r="B145" s="25" t="s">
        <v>217</v>
      </c>
      <c r="C145" s="25" t="s">
        <v>11</v>
      </c>
      <c r="D145" s="35">
        <v>780.38</v>
      </c>
      <c r="E145" s="25" t="s">
        <v>9</v>
      </c>
      <c r="F145" s="25" t="s">
        <v>12</v>
      </c>
    </row>
    <row r="146" spans="1:6" x14ac:dyDescent="0.2">
      <c r="A146" s="34">
        <v>41702</v>
      </c>
      <c r="B146" s="25" t="s">
        <v>218</v>
      </c>
      <c r="C146" s="25" t="s">
        <v>11</v>
      </c>
      <c r="D146" s="35">
        <v>61.64</v>
      </c>
      <c r="E146" s="25" t="s">
        <v>9</v>
      </c>
      <c r="F146" s="25" t="s">
        <v>13</v>
      </c>
    </row>
    <row r="147" spans="1:6" x14ac:dyDescent="0.2">
      <c r="A147" s="34">
        <v>41702</v>
      </c>
      <c r="B147" s="25" t="s">
        <v>219</v>
      </c>
      <c r="C147" s="25" t="s">
        <v>25</v>
      </c>
      <c r="D147" s="35">
        <v>54</v>
      </c>
      <c r="E147" s="25" t="s">
        <v>9</v>
      </c>
      <c r="F147" s="25" t="s">
        <v>26</v>
      </c>
    </row>
    <row r="148" spans="1:6" x14ac:dyDescent="0.2">
      <c r="A148" s="34">
        <v>41702</v>
      </c>
      <c r="B148" s="25" t="s">
        <v>220</v>
      </c>
      <c r="C148" s="25" t="s">
        <v>221</v>
      </c>
      <c r="D148" s="35">
        <v>176.9</v>
      </c>
      <c r="E148" s="25" t="s">
        <v>9</v>
      </c>
      <c r="F148" s="25" t="s">
        <v>29</v>
      </c>
    </row>
    <row r="149" spans="1:6" x14ac:dyDescent="0.2">
      <c r="A149" s="34">
        <v>41702</v>
      </c>
      <c r="B149" s="25" t="s">
        <v>222</v>
      </c>
      <c r="C149" s="25" t="s">
        <v>223</v>
      </c>
      <c r="D149" s="35">
        <v>50</v>
      </c>
      <c r="E149" s="25" t="s">
        <v>9</v>
      </c>
      <c r="F149" s="25" t="s">
        <v>48</v>
      </c>
    </row>
    <row r="150" spans="1:6" x14ac:dyDescent="0.2">
      <c r="A150" s="34">
        <v>41702</v>
      </c>
      <c r="B150" s="25" t="s">
        <v>224</v>
      </c>
      <c r="C150" s="25" t="s">
        <v>225</v>
      </c>
      <c r="D150" s="35">
        <v>50</v>
      </c>
      <c r="E150" s="25" t="s">
        <v>9</v>
      </c>
      <c r="F150" s="25" t="s">
        <v>48</v>
      </c>
    </row>
    <row r="151" spans="1:6" x14ac:dyDescent="0.2">
      <c r="A151" s="34">
        <v>41702</v>
      </c>
      <c r="B151" s="25" t="s">
        <v>226</v>
      </c>
      <c r="C151" s="25" t="s">
        <v>92</v>
      </c>
      <c r="D151" s="35">
        <v>27.5</v>
      </c>
      <c r="E151" s="25" t="s">
        <v>9</v>
      </c>
      <c r="F151" s="25" t="s">
        <v>90</v>
      </c>
    </row>
    <row r="152" spans="1:6" x14ac:dyDescent="0.2">
      <c r="A152" s="34">
        <v>41704</v>
      </c>
      <c r="B152" s="25" t="s">
        <v>234</v>
      </c>
      <c r="C152" s="25" t="s">
        <v>235</v>
      </c>
      <c r="D152" s="35">
        <v>28267.67</v>
      </c>
      <c r="E152" s="25" t="s">
        <v>9</v>
      </c>
      <c r="F152" s="25" t="s">
        <v>90</v>
      </c>
    </row>
    <row r="153" spans="1:6" x14ac:dyDescent="0.2">
      <c r="A153" s="34">
        <v>41704</v>
      </c>
      <c r="B153" s="25" t="s">
        <v>236</v>
      </c>
      <c r="C153" s="25" t="s">
        <v>191</v>
      </c>
      <c r="D153" s="35">
        <v>20448</v>
      </c>
      <c r="E153" s="25" t="s">
        <v>9</v>
      </c>
      <c r="F153" s="25" t="s">
        <v>90</v>
      </c>
    </row>
    <row r="154" spans="1:6" x14ac:dyDescent="0.2">
      <c r="A154" s="34">
        <v>41729</v>
      </c>
      <c r="B154" s="25" t="s">
        <v>238</v>
      </c>
      <c r="C154" s="25" t="s">
        <v>11</v>
      </c>
      <c r="D154" s="35">
        <v>780.38</v>
      </c>
      <c r="E154" s="25" t="s">
        <v>9</v>
      </c>
      <c r="F154" s="25" t="s">
        <v>12</v>
      </c>
    </row>
    <row r="156" spans="1:6" x14ac:dyDescent="0.2">
      <c r="A156" s="36" t="s">
        <v>246</v>
      </c>
      <c r="B156" s="37"/>
      <c r="C156" s="37"/>
      <c r="D156" s="38">
        <f>SUM(D54:D155)</f>
        <v>70064.920000000013</v>
      </c>
    </row>
    <row r="157" spans="1:6" x14ac:dyDescent="0.2">
      <c r="D157" s="25"/>
    </row>
    <row r="158" spans="1:6" x14ac:dyDescent="0.2">
      <c r="A158" s="123" t="s">
        <v>269</v>
      </c>
      <c r="B158" s="124"/>
      <c r="C158" s="125"/>
    </row>
    <row r="159" spans="1:6" x14ac:dyDescent="0.2">
      <c r="A159" s="41" t="s">
        <v>287</v>
      </c>
      <c r="B159" s="42">
        <v>13999.58</v>
      </c>
      <c r="C159" s="41"/>
    </row>
    <row r="160" spans="1:6" x14ac:dyDescent="0.2">
      <c r="A160" s="41" t="s">
        <v>249</v>
      </c>
      <c r="B160" s="42">
        <v>17612</v>
      </c>
      <c r="C160" s="41"/>
    </row>
    <row r="161" spans="1:3" x14ac:dyDescent="0.2">
      <c r="A161" s="41" t="s">
        <v>250</v>
      </c>
      <c r="B161" s="42">
        <v>152562.18</v>
      </c>
      <c r="C161" s="41"/>
    </row>
    <row r="162" spans="1:3" x14ac:dyDescent="0.2">
      <c r="A162" s="41" t="s">
        <v>251</v>
      </c>
      <c r="B162" s="42">
        <v>8636.36</v>
      </c>
      <c r="C162" s="41"/>
    </row>
    <row r="163" spans="1:3" x14ac:dyDescent="0.2">
      <c r="A163" s="41"/>
      <c r="B163" s="42"/>
      <c r="C163" s="41"/>
    </row>
    <row r="164" spans="1:3" x14ac:dyDescent="0.2">
      <c r="A164" s="41" t="s">
        <v>252</v>
      </c>
      <c r="B164" s="42">
        <f>SUM(B159:B163)</f>
        <v>192810.12</v>
      </c>
      <c r="C164" s="41"/>
    </row>
    <row r="165" spans="1:3" x14ac:dyDescent="0.2">
      <c r="A165" s="41" t="s">
        <v>253</v>
      </c>
      <c r="B165" s="42">
        <v>11700.67</v>
      </c>
      <c r="C165" s="41"/>
    </row>
    <row r="166" spans="1:3" x14ac:dyDescent="0.2">
      <c r="A166" s="41" t="s">
        <v>254</v>
      </c>
      <c r="B166" s="42">
        <v>58364.250000000015</v>
      </c>
      <c r="C166" s="41"/>
    </row>
    <row r="167" spans="1:3" x14ac:dyDescent="0.2">
      <c r="A167" s="43" t="s">
        <v>255</v>
      </c>
      <c r="B167" s="44">
        <f>B164-B165-B166</f>
        <v>122745.19999999997</v>
      </c>
      <c r="C167" s="41" t="s">
        <v>256</v>
      </c>
    </row>
    <row r="168" spans="1:3" x14ac:dyDescent="0.2">
      <c r="A168" s="41"/>
      <c r="B168" s="42"/>
      <c r="C168" s="41"/>
    </row>
    <row r="169" spans="1:3" x14ac:dyDescent="0.2">
      <c r="A169" s="41"/>
      <c r="B169" s="42"/>
      <c r="C169" s="41"/>
    </row>
    <row r="170" spans="1:3" x14ac:dyDescent="0.2">
      <c r="A170" s="41" t="s">
        <v>257</v>
      </c>
      <c r="B170" s="42"/>
      <c r="C170" s="41"/>
    </row>
    <row r="171" spans="1:3" x14ac:dyDescent="0.2">
      <c r="A171" s="41" t="s">
        <v>258</v>
      </c>
      <c r="B171" s="42">
        <v>112514.19000000002</v>
      </c>
      <c r="C171" s="41"/>
    </row>
    <row r="172" spans="1:3" x14ac:dyDescent="0.2">
      <c r="A172" s="41" t="s">
        <v>259</v>
      </c>
      <c r="B172" s="42">
        <v>11011.390000000003</v>
      </c>
      <c r="C172" s="41"/>
    </row>
    <row r="173" spans="1:3" x14ac:dyDescent="0.2">
      <c r="A173" s="41" t="s">
        <v>255</v>
      </c>
      <c r="B173" s="42">
        <f>SUM(B171:B172)</f>
        <v>123525.58000000002</v>
      </c>
      <c r="C173" s="41"/>
    </row>
    <row r="174" spans="1:3" x14ac:dyDescent="0.2">
      <c r="A174" s="41"/>
      <c r="B174" s="42"/>
      <c r="C174" s="41"/>
    </row>
    <row r="175" spans="1:3" x14ac:dyDescent="0.2">
      <c r="A175" s="41" t="s">
        <v>260</v>
      </c>
      <c r="B175" s="42">
        <v>780.38</v>
      </c>
      <c r="C175" s="41"/>
    </row>
    <row r="176" spans="1:3" x14ac:dyDescent="0.2">
      <c r="A176" s="41" t="s">
        <v>261</v>
      </c>
      <c r="B176" s="42">
        <v>0</v>
      </c>
      <c r="C176" s="41"/>
    </row>
    <row r="177" spans="1:3" x14ac:dyDescent="0.2">
      <c r="A177" s="43" t="s">
        <v>255</v>
      </c>
      <c r="B177" s="44">
        <f>B173-B175</f>
        <v>122745.20000000001</v>
      </c>
      <c r="C177" s="43" t="s">
        <v>288</v>
      </c>
    </row>
  </sheetData>
  <mergeCells count="7">
    <mergeCell ref="A158:C158"/>
    <mergeCell ref="A3:F3"/>
    <mergeCell ref="A4:F4"/>
    <mergeCell ref="A5:F5"/>
    <mergeCell ref="A50:F50"/>
    <mergeCell ref="A51:F51"/>
    <mergeCell ref="A52:F52"/>
  </mergeCells>
  <printOptions gridLines="1"/>
  <pageMargins left="0" right="0" top="0" bottom="0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view="pageLayout" topLeftCell="A2" zoomScaleNormal="100" workbookViewId="0">
      <selection activeCell="F11" sqref="F11"/>
    </sheetView>
  </sheetViews>
  <sheetFormatPr defaultRowHeight="15" x14ac:dyDescent="0.25"/>
  <cols>
    <col min="1" max="1" width="10.7109375" style="70" bestFit="1" customWidth="1"/>
    <col min="2" max="2" width="11.28515625" style="70" bestFit="1" customWidth="1"/>
    <col min="3" max="3" width="37" style="70" bestFit="1" customWidth="1"/>
    <col min="4" max="4" width="10.140625" style="70" bestFit="1" customWidth="1"/>
    <col min="5" max="5" width="9.140625" style="70"/>
    <col min="6" max="6" width="10.140625" style="70" bestFit="1" customWidth="1"/>
    <col min="7" max="7" width="42.140625" style="70" bestFit="1" customWidth="1"/>
    <col min="8" max="16384" width="9.140625" style="70"/>
  </cols>
  <sheetData>
    <row r="1" spans="1:7" x14ac:dyDescent="0.25">
      <c r="A1" s="107" t="s">
        <v>1</v>
      </c>
      <c r="B1" s="107" t="s">
        <v>293</v>
      </c>
      <c r="C1" s="107" t="s">
        <v>294</v>
      </c>
      <c r="D1" s="107" t="s">
        <v>295</v>
      </c>
      <c r="E1" s="107" t="s">
        <v>244</v>
      </c>
      <c r="F1" s="107" t="s">
        <v>296</v>
      </c>
      <c r="G1" s="107" t="s">
        <v>297</v>
      </c>
    </row>
    <row r="2" spans="1:7" x14ac:dyDescent="0.25">
      <c r="A2" s="72">
        <v>41583</v>
      </c>
      <c r="B2" s="73" t="s">
        <v>127</v>
      </c>
      <c r="C2" s="73" t="s">
        <v>44</v>
      </c>
      <c r="D2" s="74">
        <v>17.600000000000001</v>
      </c>
      <c r="E2" s="74"/>
      <c r="F2" s="74">
        <v>17.600000000000001</v>
      </c>
      <c r="G2" s="73" t="s">
        <v>342</v>
      </c>
    </row>
    <row r="3" spans="1:7" x14ac:dyDescent="0.25">
      <c r="A3" s="72">
        <v>41611</v>
      </c>
      <c r="B3" s="73" t="s">
        <v>158</v>
      </c>
      <c r="C3" s="73" t="s">
        <v>44</v>
      </c>
      <c r="D3" s="74">
        <v>15.6</v>
      </c>
      <c r="E3" s="74"/>
      <c r="F3" s="74">
        <v>15.6</v>
      </c>
      <c r="G3" s="73" t="s">
        <v>342</v>
      </c>
    </row>
    <row r="4" spans="1:7" x14ac:dyDescent="0.25">
      <c r="A4" s="72">
        <v>41611</v>
      </c>
      <c r="B4" s="73" t="s">
        <v>159</v>
      </c>
      <c r="C4" s="73" t="s">
        <v>160</v>
      </c>
      <c r="D4" s="74">
        <v>14.6</v>
      </c>
      <c r="E4" s="74"/>
      <c r="F4" s="74">
        <v>14.6</v>
      </c>
      <c r="G4" s="73" t="s">
        <v>342</v>
      </c>
    </row>
    <row r="5" spans="1:7" x14ac:dyDescent="0.25">
      <c r="A5" s="72">
        <v>41646</v>
      </c>
      <c r="B5" s="73" t="s">
        <v>177</v>
      </c>
      <c r="C5" s="73" t="s">
        <v>160</v>
      </c>
      <c r="D5" s="74">
        <v>14.6</v>
      </c>
      <c r="E5" s="74"/>
      <c r="F5" s="74">
        <v>14.6</v>
      </c>
      <c r="G5" s="73" t="s">
        <v>342</v>
      </c>
    </row>
    <row r="6" spans="1:7" x14ac:dyDescent="0.25">
      <c r="A6" s="72">
        <v>41646</v>
      </c>
      <c r="B6" s="73" t="s">
        <v>178</v>
      </c>
      <c r="C6" s="73" t="s">
        <v>44</v>
      </c>
      <c r="D6" s="74">
        <v>15.6</v>
      </c>
      <c r="E6" s="74"/>
      <c r="F6" s="74">
        <v>15.6</v>
      </c>
      <c r="G6" s="73" t="s">
        <v>342</v>
      </c>
    </row>
    <row r="7" spans="1:7" x14ac:dyDescent="0.25">
      <c r="A7" s="72">
        <v>41457</v>
      </c>
      <c r="B7" s="73" t="s">
        <v>88</v>
      </c>
      <c r="C7" s="73" t="s">
        <v>89</v>
      </c>
      <c r="D7" s="74">
        <v>286.12</v>
      </c>
      <c r="E7" s="74">
        <v>47.69</v>
      </c>
      <c r="F7" s="74">
        <v>238.43</v>
      </c>
      <c r="G7" s="73" t="s">
        <v>90</v>
      </c>
    </row>
    <row r="8" spans="1:7" x14ac:dyDescent="0.25">
      <c r="A8" s="72">
        <v>41457</v>
      </c>
      <c r="B8" s="73" t="s">
        <v>91</v>
      </c>
      <c r="C8" s="73" t="s">
        <v>92</v>
      </c>
      <c r="D8" s="74">
        <v>27.5</v>
      </c>
      <c r="E8" s="74">
        <v>0</v>
      </c>
      <c r="F8" s="74">
        <v>27.5</v>
      </c>
      <c r="G8" s="73" t="s">
        <v>90</v>
      </c>
    </row>
    <row r="9" spans="1:7" x14ac:dyDescent="0.25">
      <c r="A9" s="72">
        <v>41502</v>
      </c>
      <c r="B9" s="73" t="s">
        <v>105</v>
      </c>
      <c r="C9" s="73" t="s">
        <v>106</v>
      </c>
      <c r="D9" s="74">
        <v>462</v>
      </c>
      <c r="E9" s="74">
        <v>77</v>
      </c>
      <c r="F9" s="74">
        <v>385</v>
      </c>
      <c r="G9" s="73" t="s">
        <v>90</v>
      </c>
    </row>
    <row r="10" spans="1:7" x14ac:dyDescent="0.25">
      <c r="A10" s="72">
        <v>41520</v>
      </c>
      <c r="B10" s="73" t="s">
        <v>112</v>
      </c>
      <c r="C10" s="73" t="s">
        <v>92</v>
      </c>
      <c r="D10" s="74">
        <v>27.5</v>
      </c>
      <c r="E10" s="74">
        <v>0</v>
      </c>
      <c r="F10" s="74">
        <v>27.5</v>
      </c>
      <c r="G10" s="73" t="s">
        <v>90</v>
      </c>
    </row>
    <row r="11" spans="1:7" x14ac:dyDescent="0.25">
      <c r="A11" s="72">
        <v>41548</v>
      </c>
      <c r="B11" s="73" t="s">
        <v>122</v>
      </c>
      <c r="C11" s="73" t="s">
        <v>92</v>
      </c>
      <c r="D11" s="74">
        <v>27.5</v>
      </c>
      <c r="E11" s="74">
        <v>0</v>
      </c>
      <c r="F11" s="74">
        <v>27.5</v>
      </c>
      <c r="G11" s="73" t="s">
        <v>90</v>
      </c>
    </row>
    <row r="12" spans="1:7" x14ac:dyDescent="0.25">
      <c r="A12" s="72">
        <v>41583</v>
      </c>
      <c r="B12" s="73" t="s">
        <v>129</v>
      </c>
      <c r="C12" s="73" t="s">
        <v>92</v>
      </c>
      <c r="D12" s="74">
        <v>27.5</v>
      </c>
      <c r="E12" s="74">
        <v>0</v>
      </c>
      <c r="F12" s="74">
        <v>27.5</v>
      </c>
      <c r="G12" s="73" t="s">
        <v>90</v>
      </c>
    </row>
    <row r="13" spans="1:7" x14ac:dyDescent="0.25">
      <c r="A13" s="72">
        <v>41611</v>
      </c>
      <c r="B13" s="73" t="s">
        <v>164</v>
      </c>
      <c r="C13" s="73" t="s">
        <v>92</v>
      </c>
      <c r="D13" s="74">
        <v>27.5</v>
      </c>
      <c r="E13" s="74">
        <v>0</v>
      </c>
      <c r="F13" s="74">
        <v>27.5</v>
      </c>
      <c r="G13" s="73" t="s">
        <v>90</v>
      </c>
    </row>
    <row r="14" spans="1:7" x14ac:dyDescent="0.25">
      <c r="A14" s="72">
        <v>41646</v>
      </c>
      <c r="B14" s="73" t="s">
        <v>175</v>
      </c>
      <c r="C14" s="73" t="s">
        <v>176</v>
      </c>
      <c r="D14" s="74">
        <v>30</v>
      </c>
      <c r="E14" s="74">
        <v>0</v>
      </c>
      <c r="F14" s="74">
        <v>30</v>
      </c>
      <c r="G14" s="73" t="s">
        <v>90</v>
      </c>
    </row>
    <row r="15" spans="1:7" x14ac:dyDescent="0.25">
      <c r="A15" s="72">
        <v>41646</v>
      </c>
      <c r="B15" s="73" t="s">
        <v>190</v>
      </c>
      <c r="C15" s="73" t="s">
        <v>191</v>
      </c>
      <c r="D15" s="74">
        <v>768</v>
      </c>
      <c r="E15" s="74">
        <v>128</v>
      </c>
      <c r="F15" s="74">
        <v>640</v>
      </c>
      <c r="G15" s="73" t="s">
        <v>90</v>
      </c>
    </row>
    <row r="16" spans="1:7" x14ac:dyDescent="0.25">
      <c r="A16" s="72">
        <v>41646</v>
      </c>
      <c r="B16" s="73" t="s">
        <v>192</v>
      </c>
      <c r="C16" s="73" t="s">
        <v>92</v>
      </c>
      <c r="D16" s="74">
        <v>27.5</v>
      </c>
      <c r="E16" s="74">
        <v>0</v>
      </c>
      <c r="F16" s="74">
        <v>27.5</v>
      </c>
      <c r="G16" s="73" t="s">
        <v>90</v>
      </c>
    </row>
    <row r="17" spans="1:7" x14ac:dyDescent="0.25">
      <c r="A17" s="72">
        <v>41646</v>
      </c>
      <c r="B17" s="73" t="s">
        <v>195</v>
      </c>
      <c r="C17" s="73" t="s">
        <v>196</v>
      </c>
      <c r="D17" s="74">
        <v>360</v>
      </c>
      <c r="E17" s="74">
        <v>60</v>
      </c>
      <c r="F17" s="74">
        <v>300</v>
      </c>
      <c r="G17" s="73" t="s">
        <v>90</v>
      </c>
    </row>
    <row r="18" spans="1:7" x14ac:dyDescent="0.25">
      <c r="A18" s="72">
        <v>41674</v>
      </c>
      <c r="B18" s="73" t="s">
        <v>209</v>
      </c>
      <c r="C18" s="73" t="s">
        <v>92</v>
      </c>
      <c r="D18" s="74">
        <v>27.5</v>
      </c>
      <c r="E18" s="74">
        <v>0</v>
      </c>
      <c r="F18" s="74">
        <v>27.5</v>
      </c>
      <c r="G18" s="73" t="s">
        <v>90</v>
      </c>
    </row>
    <row r="19" spans="1:7" x14ac:dyDescent="0.25">
      <c r="A19" s="72">
        <v>41702</v>
      </c>
      <c r="B19" s="73" t="s">
        <v>226</v>
      </c>
      <c r="C19" s="73" t="s">
        <v>92</v>
      </c>
      <c r="D19" s="74">
        <v>27.5</v>
      </c>
      <c r="E19" s="74">
        <v>0</v>
      </c>
      <c r="F19" s="74">
        <v>27.5</v>
      </c>
      <c r="G19" s="73" t="s">
        <v>90</v>
      </c>
    </row>
    <row r="20" spans="1:7" x14ac:dyDescent="0.25">
      <c r="A20" s="72">
        <v>41704</v>
      </c>
      <c r="B20" s="73" t="s">
        <v>234</v>
      </c>
      <c r="C20" s="73" t="s">
        <v>235</v>
      </c>
      <c r="D20" s="74">
        <v>28267.67</v>
      </c>
      <c r="E20" s="74">
        <v>4711.28</v>
      </c>
      <c r="F20" s="74">
        <v>23556.39</v>
      </c>
      <c r="G20" s="73" t="s">
        <v>90</v>
      </c>
    </row>
    <row r="21" spans="1:7" x14ac:dyDescent="0.25">
      <c r="A21" s="72">
        <v>41704</v>
      </c>
      <c r="B21" s="73" t="s">
        <v>236</v>
      </c>
      <c r="C21" s="73" t="s">
        <v>191</v>
      </c>
      <c r="D21" s="74">
        <v>20448</v>
      </c>
      <c r="E21" s="74">
        <v>3408</v>
      </c>
      <c r="F21" s="74">
        <v>17040</v>
      </c>
      <c r="G21" s="73" t="s">
        <v>90</v>
      </c>
    </row>
    <row r="22" spans="1:7" x14ac:dyDescent="0.25">
      <c r="D22" s="75">
        <f>SUM(D2:D21)</f>
        <v>50919.789999999994</v>
      </c>
      <c r="E22" s="75">
        <f>SUM(E2:E21)</f>
        <v>8431.9699999999993</v>
      </c>
      <c r="F22" s="75">
        <f>SUM(F2:F21)</f>
        <v>42487.82</v>
      </c>
      <c r="G22" s="108" t="s">
        <v>246</v>
      </c>
    </row>
  </sheetData>
  <sortState ref="A2:G18">
    <sortCondition ref="A2:A18"/>
  </sortState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Header>&amp;CTrimley St Martin Parish Council 2013-2014 Hall Rebuild Related Expenses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J5" sqref="J5"/>
    </sheetView>
  </sheetViews>
  <sheetFormatPr defaultRowHeight="15" x14ac:dyDescent="0.25"/>
  <cols>
    <col min="1" max="1" width="5.28515625" style="76" customWidth="1"/>
    <col min="2" max="2" width="30.85546875" style="76" customWidth="1"/>
    <col min="3" max="3" width="10.42578125" style="76" customWidth="1"/>
    <col min="4" max="4" width="11.28515625" style="76" customWidth="1"/>
    <col min="5" max="5" width="14.7109375" style="76" customWidth="1"/>
    <col min="6" max="7" width="10.42578125" style="76" customWidth="1"/>
    <col min="8" max="8" width="30" style="76" bestFit="1" customWidth="1"/>
    <col min="9" max="9" width="2.85546875" style="76" customWidth="1"/>
  </cols>
  <sheetData>
    <row r="1" spans="1:9" x14ac:dyDescent="0.25">
      <c r="A1" s="128" t="s">
        <v>344</v>
      </c>
      <c r="B1" s="128"/>
      <c r="C1" s="128"/>
      <c r="D1" s="128"/>
      <c r="E1" s="128"/>
      <c r="F1" s="128"/>
      <c r="G1" s="128"/>
      <c r="H1" s="128"/>
      <c r="I1" s="128"/>
    </row>
    <row r="2" spans="1:9" x14ac:dyDescent="0.25">
      <c r="B2" s="77" t="s">
        <v>298</v>
      </c>
      <c r="C2" s="78"/>
      <c r="D2" s="79">
        <v>383140.11</v>
      </c>
      <c r="E2" s="79">
        <v>815.93</v>
      </c>
      <c r="F2" s="79">
        <v>4116.83</v>
      </c>
      <c r="G2" s="80">
        <v>10000</v>
      </c>
      <c r="H2" s="78"/>
      <c r="I2" s="81"/>
    </row>
    <row r="3" spans="1:9" x14ac:dyDescent="0.25">
      <c r="A3" s="82" t="s">
        <v>299</v>
      </c>
      <c r="B3" s="82" t="s">
        <v>300</v>
      </c>
      <c r="C3" s="82" t="s">
        <v>301</v>
      </c>
      <c r="D3" s="83" t="s">
        <v>302</v>
      </c>
      <c r="E3" s="82" t="s">
        <v>303</v>
      </c>
      <c r="F3" s="82" t="s">
        <v>304</v>
      </c>
      <c r="G3" s="82" t="s">
        <v>305</v>
      </c>
      <c r="H3" s="82" t="s">
        <v>306</v>
      </c>
      <c r="I3" s="84"/>
    </row>
    <row r="4" spans="1:9" x14ac:dyDescent="0.25">
      <c r="A4" s="85">
        <v>1</v>
      </c>
      <c r="B4" s="85" t="s">
        <v>307</v>
      </c>
      <c r="C4" s="84">
        <v>2259.4499999999998</v>
      </c>
      <c r="D4" s="84"/>
      <c r="E4" s="84"/>
      <c r="F4" s="84"/>
      <c r="G4" s="84"/>
      <c r="H4" s="84"/>
      <c r="I4" s="84"/>
    </row>
    <row r="5" spans="1:9" x14ac:dyDescent="0.25">
      <c r="A5" s="85"/>
      <c r="B5" s="85" t="s">
        <v>308</v>
      </c>
      <c r="C5" s="84">
        <v>9625</v>
      </c>
      <c r="D5" s="84"/>
      <c r="E5" s="84"/>
      <c r="F5" s="84">
        <v>4000</v>
      </c>
      <c r="G5" s="84"/>
      <c r="H5" s="84" t="s">
        <v>309</v>
      </c>
      <c r="I5" s="84"/>
    </row>
    <row r="6" spans="1:9" x14ac:dyDescent="0.25">
      <c r="A6" s="85"/>
      <c r="B6" s="85" t="s">
        <v>310</v>
      </c>
      <c r="C6" s="84">
        <v>3014.17</v>
      </c>
      <c r="D6" s="84"/>
      <c r="E6" s="84"/>
      <c r="F6" s="84"/>
      <c r="G6" s="84"/>
      <c r="H6" s="84"/>
      <c r="I6" s="84"/>
    </row>
    <row r="7" spans="1:9" x14ac:dyDescent="0.25">
      <c r="A7" s="85"/>
      <c r="B7" s="85" t="s">
        <v>311</v>
      </c>
      <c r="C7" s="84">
        <v>367.47</v>
      </c>
      <c r="D7" s="84"/>
      <c r="E7" s="84"/>
      <c r="F7" s="84"/>
      <c r="G7" s="84"/>
      <c r="H7" s="84"/>
      <c r="I7" s="84"/>
    </row>
    <row r="8" spans="1:9" x14ac:dyDescent="0.25">
      <c r="A8" s="85">
        <v>2</v>
      </c>
      <c r="B8" s="85" t="s">
        <v>312</v>
      </c>
      <c r="C8" s="84">
        <v>165</v>
      </c>
      <c r="D8" s="84"/>
      <c r="E8" s="84"/>
      <c r="F8" s="84"/>
      <c r="G8" s="84">
        <v>165</v>
      </c>
      <c r="H8" s="84" t="s">
        <v>313</v>
      </c>
      <c r="I8" s="84"/>
    </row>
    <row r="9" spans="1:9" x14ac:dyDescent="0.25">
      <c r="A9" s="86" t="s">
        <v>314</v>
      </c>
      <c r="B9" s="85" t="s">
        <v>315</v>
      </c>
      <c r="C9" s="84">
        <v>30</v>
      </c>
      <c r="D9" s="84"/>
      <c r="E9" s="84"/>
      <c r="F9" s="84"/>
      <c r="G9" s="84">
        <v>30</v>
      </c>
      <c r="H9" s="84" t="s">
        <v>316</v>
      </c>
      <c r="I9" s="84"/>
    </row>
    <row r="10" spans="1:9" x14ac:dyDescent="0.25">
      <c r="A10" s="86" t="s">
        <v>317</v>
      </c>
      <c r="B10" s="85" t="s">
        <v>312</v>
      </c>
      <c r="C10" s="84">
        <v>165</v>
      </c>
      <c r="D10" s="84"/>
      <c r="E10" s="84"/>
      <c r="F10" s="84"/>
      <c r="G10" s="84">
        <v>165</v>
      </c>
      <c r="H10" s="84" t="s">
        <v>318</v>
      </c>
      <c r="I10" s="84"/>
    </row>
    <row r="11" spans="1:9" x14ac:dyDescent="0.25">
      <c r="A11" s="85">
        <v>3</v>
      </c>
      <c r="B11" s="85" t="s">
        <v>235</v>
      </c>
      <c r="C11" s="84"/>
      <c r="D11" s="84"/>
      <c r="E11" s="84"/>
      <c r="F11" s="84"/>
      <c r="G11" s="84"/>
      <c r="H11" s="84" t="s">
        <v>319</v>
      </c>
      <c r="I11" s="84"/>
    </row>
    <row r="12" spans="1:9" x14ac:dyDescent="0.25">
      <c r="A12" s="86" t="s">
        <v>320</v>
      </c>
      <c r="B12" s="85" t="s">
        <v>235</v>
      </c>
      <c r="C12" s="84">
        <v>23556.39</v>
      </c>
      <c r="D12" s="84">
        <v>23556.39</v>
      </c>
      <c r="E12" s="84"/>
      <c r="F12" s="84"/>
      <c r="G12" s="84"/>
      <c r="H12" s="84"/>
      <c r="I12" s="84"/>
    </row>
    <row r="13" spans="1:9" ht="26.25" x14ac:dyDescent="0.25">
      <c r="A13" s="86">
        <v>4</v>
      </c>
      <c r="B13" s="85" t="s">
        <v>321</v>
      </c>
      <c r="C13" s="84">
        <v>17.600000000000001</v>
      </c>
      <c r="D13" s="84"/>
      <c r="E13" s="84"/>
      <c r="F13" s="84"/>
      <c r="G13" s="84">
        <v>17.600000000000001</v>
      </c>
      <c r="H13" s="87" t="s">
        <v>322</v>
      </c>
      <c r="I13" s="84"/>
    </row>
    <row r="14" spans="1:9" ht="26.25" x14ac:dyDescent="0.25">
      <c r="A14" s="86" t="s">
        <v>323</v>
      </c>
      <c r="B14" s="85" t="s">
        <v>321</v>
      </c>
      <c r="C14" s="84">
        <v>15.6</v>
      </c>
      <c r="D14" s="84"/>
      <c r="E14" s="84"/>
      <c r="F14" s="84"/>
      <c r="G14" s="84">
        <v>15.6</v>
      </c>
      <c r="H14" s="87" t="s">
        <v>324</v>
      </c>
      <c r="I14" s="84"/>
    </row>
    <row r="15" spans="1:9" ht="26.25" x14ac:dyDescent="0.25">
      <c r="A15" s="86" t="s">
        <v>325</v>
      </c>
      <c r="B15" s="85" t="s">
        <v>326</v>
      </c>
      <c r="C15" s="84">
        <v>14.6</v>
      </c>
      <c r="D15" s="84"/>
      <c r="E15" s="84"/>
      <c r="F15" s="84"/>
      <c r="G15" s="84">
        <v>14.6</v>
      </c>
      <c r="H15" s="87" t="s">
        <v>327</v>
      </c>
      <c r="I15" s="84"/>
    </row>
    <row r="16" spans="1:9" ht="26.25" x14ac:dyDescent="0.25">
      <c r="A16" s="86" t="s">
        <v>328</v>
      </c>
      <c r="B16" s="85" t="s">
        <v>321</v>
      </c>
      <c r="C16" s="84">
        <v>15.6</v>
      </c>
      <c r="D16" s="84"/>
      <c r="E16" s="84"/>
      <c r="F16" s="84"/>
      <c r="G16" s="84">
        <v>15.6</v>
      </c>
      <c r="H16" s="87" t="s">
        <v>329</v>
      </c>
      <c r="I16" s="84"/>
    </row>
    <row r="17" spans="1:9" ht="26.25" x14ac:dyDescent="0.25">
      <c r="A17" s="86" t="s">
        <v>330</v>
      </c>
      <c r="B17" s="85" t="s">
        <v>326</v>
      </c>
      <c r="C17" s="84">
        <v>14.6</v>
      </c>
      <c r="D17" s="84"/>
      <c r="E17" s="84"/>
      <c r="F17" s="84"/>
      <c r="G17" s="84">
        <v>14.6</v>
      </c>
      <c r="H17" s="87" t="s">
        <v>331</v>
      </c>
      <c r="I17" s="84"/>
    </row>
    <row r="18" spans="1:9" x14ac:dyDescent="0.25">
      <c r="A18" s="85"/>
      <c r="B18" s="85"/>
      <c r="C18" s="84"/>
      <c r="D18" s="84"/>
      <c r="E18" s="84"/>
      <c r="F18" s="84"/>
      <c r="G18" s="84"/>
      <c r="H18" s="87"/>
      <c r="I18" s="84"/>
    </row>
    <row r="19" spans="1:9" x14ac:dyDescent="0.25">
      <c r="A19" s="85">
        <v>5</v>
      </c>
      <c r="B19" s="85" t="s">
        <v>332</v>
      </c>
      <c r="C19" s="84">
        <v>300</v>
      </c>
      <c r="D19" s="84">
        <v>300</v>
      </c>
      <c r="E19" s="84"/>
      <c r="F19" s="84"/>
      <c r="G19" s="84"/>
      <c r="H19" s="87" t="s">
        <v>333</v>
      </c>
      <c r="I19" s="84"/>
    </row>
    <row r="20" spans="1:9" x14ac:dyDescent="0.25">
      <c r="A20" s="85">
        <v>6</v>
      </c>
      <c r="B20" s="85" t="s">
        <v>191</v>
      </c>
      <c r="C20" s="84">
        <v>640</v>
      </c>
      <c r="D20" s="84">
        <v>640</v>
      </c>
      <c r="E20" s="84"/>
      <c r="F20" s="84"/>
      <c r="G20" s="84"/>
      <c r="H20" s="84" t="s">
        <v>334</v>
      </c>
      <c r="I20" s="84"/>
    </row>
    <row r="21" spans="1:9" x14ac:dyDescent="0.25">
      <c r="A21" s="86" t="s">
        <v>335</v>
      </c>
      <c r="B21" s="85" t="s">
        <v>191</v>
      </c>
      <c r="C21" s="84">
        <v>17040</v>
      </c>
      <c r="D21" s="84">
        <v>17040</v>
      </c>
      <c r="E21" s="84"/>
      <c r="F21" s="84"/>
      <c r="G21" s="84"/>
      <c r="H21" s="84"/>
      <c r="I21" s="84"/>
    </row>
    <row r="22" spans="1:9" x14ac:dyDescent="0.25">
      <c r="A22" s="86">
        <v>7</v>
      </c>
      <c r="B22" s="85" t="s">
        <v>336</v>
      </c>
      <c r="C22" s="84"/>
      <c r="D22" s="84"/>
      <c r="E22" s="84"/>
      <c r="F22" s="84"/>
      <c r="G22" s="84"/>
      <c r="H22" s="84"/>
      <c r="I22" s="84"/>
    </row>
    <row r="23" spans="1:9" x14ac:dyDescent="0.25">
      <c r="A23" s="85"/>
      <c r="B23" s="85"/>
      <c r="C23" s="84"/>
      <c r="D23" s="84"/>
      <c r="E23" s="84"/>
      <c r="F23" s="84"/>
      <c r="G23" s="84"/>
      <c r="H23" s="84"/>
      <c r="I23" s="84"/>
    </row>
    <row r="24" spans="1:9" x14ac:dyDescent="0.25">
      <c r="A24" s="85"/>
      <c r="B24" s="85" t="s">
        <v>337</v>
      </c>
      <c r="C24" s="84">
        <f>SUM(C4:C21)</f>
        <v>57240.479999999989</v>
      </c>
      <c r="D24" s="84">
        <f>SUM(D4:D21)</f>
        <v>41536.39</v>
      </c>
      <c r="E24" s="84">
        <f>SUM(E4:E21)</f>
        <v>0</v>
      </c>
      <c r="F24" s="84">
        <f>SUM(F4:F21)</f>
        <v>4000</v>
      </c>
      <c r="G24" s="84">
        <f>SUM(G4:G21)</f>
        <v>438.00000000000011</v>
      </c>
      <c r="H24" s="84"/>
      <c r="I24" s="84"/>
    </row>
    <row r="25" spans="1:9" x14ac:dyDescent="0.25">
      <c r="A25" s="85"/>
      <c r="B25" s="85" t="s">
        <v>338</v>
      </c>
      <c r="C25" s="84"/>
      <c r="D25" s="88">
        <v>250</v>
      </c>
      <c r="E25" s="84"/>
      <c r="F25" s="84"/>
      <c r="G25" s="84"/>
      <c r="H25" s="84"/>
      <c r="I25" s="84"/>
    </row>
    <row r="26" spans="1:9" x14ac:dyDescent="0.25">
      <c r="A26" s="85"/>
      <c r="B26" s="85" t="s">
        <v>339</v>
      </c>
      <c r="C26" s="84"/>
      <c r="D26" s="84">
        <f>SUM(D24-D25)</f>
        <v>41286.39</v>
      </c>
      <c r="E26" s="84">
        <f t="shared" ref="E26:G26" si="0">SUM(E24-E25)</f>
        <v>0</v>
      </c>
      <c r="F26" s="84">
        <f t="shared" si="0"/>
        <v>4000</v>
      </c>
      <c r="G26" s="84">
        <f t="shared" si="0"/>
        <v>438.00000000000011</v>
      </c>
      <c r="H26" s="84">
        <f>SUM(D26:G26)</f>
        <v>45724.39</v>
      </c>
      <c r="I26" s="84"/>
    </row>
    <row r="27" spans="1:9" x14ac:dyDescent="0.25">
      <c r="A27" s="85"/>
      <c r="B27" s="85"/>
      <c r="C27" s="84"/>
      <c r="D27" s="84"/>
      <c r="E27" s="84"/>
      <c r="F27" s="84"/>
      <c r="G27" s="84"/>
      <c r="H27" s="84"/>
      <c r="I27" s="84"/>
    </row>
    <row r="28" spans="1:9" x14ac:dyDescent="0.25">
      <c r="A28" s="85"/>
      <c r="B28" s="85" t="s">
        <v>341</v>
      </c>
      <c r="C28" s="84"/>
      <c r="D28" s="84">
        <v>5000</v>
      </c>
      <c r="E28" s="84"/>
      <c r="F28" s="84"/>
      <c r="G28" s="84"/>
      <c r="H28" s="84">
        <f>SUM(D28:G28)</f>
        <v>5000</v>
      </c>
      <c r="I28" s="84"/>
    </row>
    <row r="29" spans="1:9" x14ac:dyDescent="0.25">
      <c r="A29" s="85"/>
      <c r="B29" s="85">
        <v>2</v>
      </c>
      <c r="C29" s="84"/>
      <c r="D29" s="84"/>
      <c r="E29" s="84"/>
      <c r="F29" s="84">
        <v>4000</v>
      </c>
      <c r="G29" s="84">
        <v>165</v>
      </c>
      <c r="H29" s="84">
        <f>SUM(D29:G29)</f>
        <v>4165</v>
      </c>
      <c r="I29" s="84"/>
    </row>
    <row r="30" spans="1:9" x14ac:dyDescent="0.25">
      <c r="A30" s="85"/>
      <c r="B30" s="85">
        <v>3</v>
      </c>
      <c r="C30" s="84"/>
      <c r="D30" s="84">
        <v>36286.39</v>
      </c>
      <c r="E30" s="84"/>
      <c r="F30" s="84"/>
      <c r="G30" s="84">
        <v>273</v>
      </c>
      <c r="H30" s="84">
        <f>SUM(D30:G30)</f>
        <v>36559.39</v>
      </c>
      <c r="I30" s="84"/>
    </row>
    <row r="31" spans="1:9" x14ac:dyDescent="0.25">
      <c r="A31" s="85"/>
      <c r="B31" s="85">
        <v>4</v>
      </c>
      <c r="C31" s="84"/>
      <c r="D31" s="84">
        <v>100000</v>
      </c>
      <c r="E31" s="84"/>
      <c r="F31" s="84"/>
      <c r="G31" s="84"/>
      <c r="H31" s="84">
        <f>SUM(D31:G31)</f>
        <v>100000</v>
      </c>
      <c r="I31" s="84"/>
    </row>
    <row r="32" spans="1:9" ht="15.75" thickBot="1" x14ac:dyDescent="0.3">
      <c r="A32" s="85"/>
      <c r="B32" s="92">
        <v>5</v>
      </c>
      <c r="C32" s="93"/>
      <c r="D32" s="94"/>
      <c r="E32" s="94"/>
      <c r="F32" s="94"/>
      <c r="G32" s="94"/>
      <c r="H32" s="93"/>
      <c r="I32" s="84"/>
    </row>
    <row r="33" spans="1:9" ht="15.75" thickBot="1" x14ac:dyDescent="0.3">
      <c r="A33" s="90"/>
      <c r="B33" s="95" t="s">
        <v>340</v>
      </c>
      <c r="C33" s="96"/>
      <c r="D33" s="96">
        <f>SUM(D28:D32)</f>
        <v>141286.39000000001</v>
      </c>
      <c r="E33" s="96">
        <f t="shared" ref="E33:G33" si="1">SUM(E28:E32)</f>
        <v>0</v>
      </c>
      <c r="F33" s="96">
        <f t="shared" si="1"/>
        <v>4000</v>
      </c>
      <c r="G33" s="96">
        <f t="shared" si="1"/>
        <v>438</v>
      </c>
      <c r="H33" s="97">
        <f t="shared" ref="H33" si="2">SUM(D33:G33)</f>
        <v>145724.39000000001</v>
      </c>
      <c r="I33" s="91"/>
    </row>
    <row r="34" spans="1:9" x14ac:dyDescent="0.25">
      <c r="B34" s="89"/>
      <c r="C34" s="89"/>
      <c r="D34" s="89"/>
      <c r="E34" s="89"/>
      <c r="F34" s="89"/>
      <c r="G34" s="89"/>
      <c r="H34" s="89"/>
      <c r="I34" s="89"/>
    </row>
  </sheetData>
  <mergeCells count="1">
    <mergeCell ref="A1:I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Income</vt:lpstr>
      <vt:lpstr>Expenditure</vt:lpstr>
      <vt:lpstr>Bank Reconciliation</vt:lpstr>
      <vt:lpstr>Variance Statement for BDO</vt:lpstr>
      <vt:lpstr>For Annual Meeting</vt:lpstr>
      <vt:lpstr>Hall Reinstatement Expenses</vt:lpstr>
      <vt:lpstr>Insurance Payments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</dc:creator>
  <cp:lastModifiedBy>Kit</cp:lastModifiedBy>
  <cp:lastPrinted>2014-06-05T09:35:49Z</cp:lastPrinted>
  <dcterms:created xsi:type="dcterms:W3CDTF">2014-03-25T13:11:57Z</dcterms:created>
  <dcterms:modified xsi:type="dcterms:W3CDTF">2014-06-05T09:37:03Z</dcterms:modified>
</cp:coreProperties>
</file>